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шения о бюджете\Бюджет 2021-23\изменение бюджета\изменения на ..2021г\изменения бюджета № от ..2021г\"/>
    </mc:Choice>
  </mc:AlternateContent>
  <xr:revisionPtr revIDLastSave="0" documentId="13_ncr:1_{1341623F-5C9E-440B-B0CD-298D8FEB5B1E}" xr6:coauthVersionLast="45" xr6:coauthVersionMax="45" xr10:uidLastSave="{00000000-0000-0000-0000-000000000000}"/>
  <bookViews>
    <workbookView xWindow="-120" yWindow="-120" windowWidth="29040" windowHeight="15525" tabRatio="942" activeTab="4" xr2:uid="{00000000-000D-0000-FFFF-FFFF00000000}"/>
  </bookViews>
  <sheets>
    <sheet name="Приложение 1" sheetId="26" r:id="rId1"/>
    <sheet name="Приложение 2" sheetId="3" r:id="rId2"/>
    <sheet name="Приложение 3" sheetId="5" r:id="rId3"/>
    <sheet name="Приложение 4" sheetId="7" r:id="rId4"/>
    <sheet name="Приложение 5" sheetId="9" r:id="rId5"/>
  </sheets>
  <definedNames>
    <definedName name="_xlnm._FilterDatabase" localSheetId="1" hidden="1">'Приложение 2'!$A$9:$L$226</definedName>
    <definedName name="_xlnm._FilterDatabase" localSheetId="2" hidden="1">'Приложение 3'!$A$8:$I$164</definedName>
    <definedName name="_xlnm._FilterDatabase" localSheetId="4" hidden="1">'Приложение 5'!$A$10:$N$120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26" l="1"/>
  <c r="C30" i="26"/>
  <c r="J118" i="9"/>
  <c r="J117" i="9" s="1"/>
  <c r="J116" i="9" s="1"/>
  <c r="J114" i="9"/>
  <c r="J113" i="9" s="1"/>
  <c r="J112" i="9" s="1"/>
  <c r="J110" i="9"/>
  <c r="J109" i="9" s="1"/>
  <c r="J108" i="9" s="1"/>
  <c r="J107" i="9"/>
  <c r="J106" i="9"/>
  <c r="J105" i="9"/>
  <c r="J104" i="9" s="1"/>
  <c r="J103" i="9" s="1"/>
  <c r="J101" i="9"/>
  <c r="J99" i="9"/>
  <c r="J97" i="9"/>
  <c r="J94" i="9"/>
  <c r="J92" i="9"/>
  <c r="J90" i="9"/>
  <c r="J86" i="9"/>
  <c r="J84" i="9"/>
  <c r="J83" i="9" s="1"/>
  <c r="J81" i="9"/>
  <c r="J79" i="9"/>
  <c r="J76" i="9"/>
  <c r="J75" i="9" s="1"/>
  <c r="J73" i="9"/>
  <c r="J72" i="9" s="1"/>
  <c r="J70" i="9"/>
  <c r="J68" i="9"/>
  <c r="J66" i="9"/>
  <c r="J62" i="9"/>
  <c r="J60" i="9"/>
  <c r="J58" i="9"/>
  <c r="J55" i="9"/>
  <c r="J54" i="9" s="1"/>
  <c r="J52" i="9"/>
  <c r="J51" i="9" s="1"/>
  <c r="J48" i="9"/>
  <c r="J47" i="9" s="1"/>
  <c r="J46" i="9" s="1"/>
  <c r="J44" i="9"/>
  <c r="J42" i="9"/>
  <c r="J40" i="9"/>
  <c r="J36" i="9"/>
  <c r="J33" i="9"/>
  <c r="J32" i="9" s="1"/>
  <c r="J30" i="9"/>
  <c r="J29" i="9" s="1"/>
  <c r="J27" i="9"/>
  <c r="J25" i="9"/>
  <c r="J24" i="9" s="1"/>
  <c r="J20" i="9"/>
  <c r="J19" i="9" s="1"/>
  <c r="J17" i="9"/>
  <c r="J16" i="9" s="1"/>
  <c r="J14" i="9"/>
  <c r="J13" i="9" s="1"/>
  <c r="D37" i="7"/>
  <c r="D35" i="7"/>
  <c r="D33" i="7"/>
  <c r="D29" i="7"/>
  <c r="D23" i="7"/>
  <c r="D19" i="7"/>
  <c r="D17" i="7"/>
  <c r="D9" i="7"/>
  <c r="D39" i="7" s="1"/>
  <c r="G163" i="5"/>
  <c r="G162" i="5"/>
  <c r="G161" i="5" s="1"/>
  <c r="G160" i="5" s="1"/>
  <c r="G158" i="5"/>
  <c r="G157" i="5"/>
  <c r="G156" i="5" s="1"/>
  <c r="G154" i="5"/>
  <c r="G153" i="5" s="1"/>
  <c r="G152" i="5" s="1"/>
  <c r="G150" i="5"/>
  <c r="G149" i="5" s="1"/>
  <c r="G146" i="5"/>
  <c r="G145" i="5" s="1"/>
  <c r="G144" i="5" s="1"/>
  <c r="G143" i="5"/>
  <c r="G142" i="5"/>
  <c r="G141" i="5" s="1"/>
  <c r="G140" i="5" s="1"/>
  <c r="G137" i="5"/>
  <c r="G136" i="5" s="1"/>
  <c r="G135" i="5" s="1"/>
  <c r="G134" i="5" s="1"/>
  <c r="G132" i="5"/>
  <c r="G131" i="5" s="1"/>
  <c r="G129" i="5"/>
  <c r="G128" i="5" s="1"/>
  <c r="G125" i="5"/>
  <c r="G124" i="5" s="1"/>
  <c r="G122" i="5"/>
  <c r="G121" i="5"/>
  <c r="G117" i="5"/>
  <c r="G116" i="5" s="1"/>
  <c r="G115" i="5" s="1"/>
  <c r="G113" i="5"/>
  <c r="G112" i="5" s="1"/>
  <c r="G111" i="5" s="1"/>
  <c r="G110" i="5" s="1"/>
  <c r="G108" i="5"/>
  <c r="G107" i="5" s="1"/>
  <c r="G105" i="5"/>
  <c r="G104" i="5" s="1"/>
  <c r="G102" i="5"/>
  <c r="G101" i="5" s="1"/>
  <c r="G98" i="5"/>
  <c r="G97" i="5" s="1"/>
  <c r="G96" i="5" s="1"/>
  <c r="G93" i="5"/>
  <c r="G92" i="5" s="1"/>
  <c r="G91" i="5" s="1"/>
  <c r="G90" i="5" s="1"/>
  <c r="G89" i="5"/>
  <c r="G88" i="5" s="1"/>
  <c r="G87" i="5" s="1"/>
  <c r="G86" i="5" s="1"/>
  <c r="G83" i="5"/>
  <c r="G82" i="5" s="1"/>
  <c r="G81" i="5" s="1"/>
  <c r="G80" i="5" s="1"/>
  <c r="G78" i="5"/>
  <c r="G77" i="5" s="1"/>
  <c r="G76" i="5" s="1"/>
  <c r="G75" i="5" s="1"/>
  <c r="G73" i="5"/>
  <c r="G72" i="5" s="1"/>
  <c r="G71" i="5" s="1"/>
  <c r="G70" i="5" s="1"/>
  <c r="G67" i="5"/>
  <c r="G66" i="5" s="1"/>
  <c r="G65" i="5" s="1"/>
  <c r="G63" i="5"/>
  <c r="G62" i="5" s="1"/>
  <c r="G60" i="5"/>
  <c r="G59" i="5" s="1"/>
  <c r="G55" i="5"/>
  <c r="G54" i="5" s="1"/>
  <c r="G53" i="5" s="1"/>
  <c r="G52" i="5" s="1"/>
  <c r="G50" i="5"/>
  <c r="G49" i="5" s="1"/>
  <c r="G48" i="5" s="1"/>
  <c r="G46" i="5"/>
  <c r="G45" i="5" s="1"/>
  <c r="G44" i="5" s="1"/>
  <c r="G42" i="5"/>
  <c r="G41" i="5" s="1"/>
  <c r="G39" i="5"/>
  <c r="G37" i="5"/>
  <c r="G35" i="5"/>
  <c r="G31" i="5"/>
  <c r="G30" i="5" s="1"/>
  <c r="G28" i="5"/>
  <c r="G26" i="5"/>
  <c r="G25" i="5"/>
  <c r="G24" i="5"/>
  <c r="G20" i="5"/>
  <c r="G19" i="5" s="1"/>
  <c r="G18" i="5" s="1"/>
  <c r="G17" i="5" s="1"/>
  <c r="G15" i="5"/>
  <c r="G14" i="5" s="1"/>
  <c r="G13" i="5"/>
  <c r="G12" i="5" s="1"/>
  <c r="G11" i="5" s="1"/>
  <c r="I224" i="3"/>
  <c r="I223" i="3" s="1"/>
  <c r="I222" i="3" s="1"/>
  <c r="I221" i="3" s="1"/>
  <c r="I220" i="3" s="1"/>
  <c r="I219" i="3" s="1"/>
  <c r="I217" i="3"/>
  <c r="I216" i="3" s="1"/>
  <c r="I215" i="3" s="1"/>
  <c r="I214" i="3" s="1"/>
  <c r="I213" i="3" s="1"/>
  <c r="I212" i="3" s="1"/>
  <c r="I210" i="3"/>
  <c r="I209" i="3" s="1"/>
  <c r="I208" i="3" s="1"/>
  <c r="I207" i="3" s="1"/>
  <c r="I206" i="3" s="1"/>
  <c r="I205" i="3" s="1"/>
  <c r="I204" i="3"/>
  <c r="I203" i="3" s="1"/>
  <c r="I202" i="3" s="1"/>
  <c r="I201" i="3" s="1"/>
  <c r="I200" i="3"/>
  <c r="I199" i="3" s="1"/>
  <c r="I198" i="3" s="1"/>
  <c r="I197" i="3" s="1"/>
  <c r="I194" i="3"/>
  <c r="I193" i="3"/>
  <c r="I192" i="3" s="1"/>
  <c r="I191" i="3" s="1"/>
  <c r="I190" i="3" s="1"/>
  <c r="I188" i="3"/>
  <c r="I187" i="3" s="1"/>
  <c r="I186" i="3" s="1"/>
  <c r="I185" i="3" s="1"/>
  <c r="I183" i="3"/>
  <c r="I182" i="3" s="1"/>
  <c r="I181" i="3" s="1"/>
  <c r="I180" i="3" s="1"/>
  <c r="I177" i="3"/>
  <c r="I176" i="3"/>
  <c r="I175" i="3" s="1"/>
  <c r="I174" i="3" s="1"/>
  <c r="I173" i="3" s="1"/>
  <c r="I171" i="3"/>
  <c r="I170" i="3" s="1"/>
  <c r="I169" i="3" s="1"/>
  <c r="I168" i="3" s="1"/>
  <c r="I166" i="3"/>
  <c r="I165" i="3" s="1"/>
  <c r="I164" i="3" s="1"/>
  <c r="I163" i="3" s="1"/>
  <c r="I162" i="3" s="1"/>
  <c r="I159" i="3"/>
  <c r="I158" i="3"/>
  <c r="I157" i="3" s="1"/>
  <c r="I156" i="3" s="1"/>
  <c r="I155" i="3" s="1"/>
  <c r="I153" i="3"/>
  <c r="I152" i="3" s="1"/>
  <c r="I151" i="3" s="1"/>
  <c r="I150" i="3" s="1"/>
  <c r="I147" i="3"/>
  <c r="I146" i="3" s="1"/>
  <c r="I145" i="3" s="1"/>
  <c r="I143" i="3"/>
  <c r="I142" i="3" s="1"/>
  <c r="I141" i="3" s="1"/>
  <c r="I138" i="3"/>
  <c r="I137" i="3"/>
  <c r="I136" i="3" s="1"/>
  <c r="I135" i="3" s="1"/>
  <c r="I134" i="3" s="1"/>
  <c r="I133" i="3" s="1"/>
  <c r="I131" i="3"/>
  <c r="I130" i="3" s="1"/>
  <c r="I129" i="3" s="1"/>
  <c r="I128" i="3" s="1"/>
  <c r="I127" i="3" s="1"/>
  <c r="I125" i="3"/>
  <c r="I124" i="3" s="1"/>
  <c r="I123" i="3" s="1"/>
  <c r="I121" i="3"/>
  <c r="I120" i="3" s="1"/>
  <c r="I118" i="3"/>
  <c r="I117" i="3" s="1"/>
  <c r="I111" i="3"/>
  <c r="I110" i="3" s="1"/>
  <c r="I108" i="3"/>
  <c r="I107" i="3" s="1"/>
  <c r="I105" i="3"/>
  <c r="I104" i="3" s="1"/>
  <c r="I98" i="3"/>
  <c r="I97" i="3" s="1"/>
  <c r="I96" i="3" s="1"/>
  <c r="I95" i="3" s="1"/>
  <c r="I94" i="3" s="1"/>
  <c r="I92" i="3"/>
  <c r="I91" i="3" s="1"/>
  <c r="I90" i="3" s="1"/>
  <c r="I89" i="3" s="1"/>
  <c r="I88" i="3" s="1"/>
  <c r="I87" i="3" s="1"/>
  <c r="I84" i="3"/>
  <c r="I83" i="3" s="1"/>
  <c r="I82" i="3" s="1"/>
  <c r="I81" i="3" s="1"/>
  <c r="I80" i="3" s="1"/>
  <c r="I78" i="3"/>
  <c r="I77" i="3" s="1"/>
  <c r="I76" i="3" s="1"/>
  <c r="I74" i="3"/>
  <c r="I73" i="3" s="1"/>
  <c r="I72" i="3" s="1"/>
  <c r="I70" i="3"/>
  <c r="I69" i="3" s="1"/>
  <c r="I68" i="3" s="1"/>
  <c r="I67" i="3" s="1"/>
  <c r="I64" i="3"/>
  <c r="I62" i="3"/>
  <c r="I60" i="3"/>
  <c r="I54" i="3"/>
  <c r="I53" i="3" s="1"/>
  <c r="I52" i="3" s="1"/>
  <c r="I51" i="3" s="1"/>
  <c r="I50" i="3" s="1"/>
  <c r="I48" i="3"/>
  <c r="I47" i="3" s="1"/>
  <c r="I46" i="3" s="1"/>
  <c r="I45" i="3" s="1"/>
  <c r="I44" i="3" s="1"/>
  <c r="I42" i="3"/>
  <c r="I41" i="3" s="1"/>
  <c r="I40" i="3" s="1"/>
  <c r="I39" i="3" s="1"/>
  <c r="I37" i="3"/>
  <c r="I36" i="3" s="1"/>
  <c r="I35" i="3" s="1"/>
  <c r="I34" i="3" s="1"/>
  <c r="I31" i="3"/>
  <c r="I29" i="3"/>
  <c r="I28" i="3"/>
  <c r="I27" i="3"/>
  <c r="I21" i="3"/>
  <c r="I20" i="3" s="1"/>
  <c r="I19" i="3" s="1"/>
  <c r="I18" i="3" s="1"/>
  <c r="I17" i="3" s="1"/>
  <c r="I15" i="3"/>
  <c r="I14" i="3" s="1"/>
  <c r="I13" i="3" s="1"/>
  <c r="I12" i="3" s="1"/>
  <c r="I11" i="3" s="1"/>
  <c r="E11" i="26"/>
  <c r="G10" i="5" l="1"/>
  <c r="J89" i="9"/>
  <c r="G9" i="5"/>
  <c r="J35" i="9"/>
  <c r="G23" i="5"/>
  <c r="G22" i="5" s="1"/>
  <c r="J65" i="9"/>
  <c r="J57" i="9"/>
  <c r="J50" i="9" s="1"/>
  <c r="J78" i="9"/>
  <c r="J96" i="9"/>
  <c r="J88" i="9" s="1"/>
  <c r="G34" i="5"/>
  <c r="G33" i="5" s="1"/>
  <c r="G120" i="5"/>
  <c r="G100" i="5"/>
  <c r="G95" i="5" s="1"/>
  <c r="G94" i="5" s="1"/>
  <c r="G127" i="5"/>
  <c r="I179" i="3"/>
  <c r="I178" i="3" s="1"/>
  <c r="I66" i="3"/>
  <c r="I26" i="3"/>
  <c r="I25" i="3" s="1"/>
  <c r="I24" i="3" s="1"/>
  <c r="I23" i="3" s="1"/>
  <c r="I140" i="3"/>
  <c r="I139" i="3" s="1"/>
  <c r="I103" i="3"/>
  <c r="I102" i="3" s="1"/>
  <c r="I101" i="3" s="1"/>
  <c r="I100" i="3" s="1"/>
  <c r="I86" i="3" s="1"/>
  <c r="I116" i="3"/>
  <c r="I115" i="3" s="1"/>
  <c r="I114" i="3" s="1"/>
  <c r="I59" i="3"/>
  <c r="I58" i="3" s="1"/>
  <c r="I57" i="3" s="1"/>
  <c r="J12" i="9"/>
  <c r="G148" i="5"/>
  <c r="G58" i="5"/>
  <c r="G57" i="5" s="1"/>
  <c r="G85" i="5"/>
  <c r="G69" i="5" s="1"/>
  <c r="G139" i="5"/>
  <c r="I33" i="3"/>
  <c r="I161" i="3"/>
  <c r="I149" i="3"/>
  <c r="I196" i="3"/>
  <c r="I195" i="3" s="1"/>
  <c r="D38" i="26"/>
  <c r="D37" i="26"/>
  <c r="D36" i="26"/>
  <c r="D35" i="26"/>
  <c r="D34" i="26"/>
  <c r="D32" i="26"/>
  <c r="D29" i="26"/>
  <c r="D28" i="26"/>
  <c r="D26" i="26"/>
  <c r="D25" i="26"/>
  <c r="D24" i="26"/>
  <c r="D23" i="26"/>
  <c r="D22" i="26"/>
  <c r="D21" i="26"/>
  <c r="D20" i="26"/>
  <c r="D18" i="26"/>
  <c r="D17" i="26"/>
  <c r="D16" i="26"/>
  <c r="D15" i="26"/>
  <c r="D13" i="26"/>
  <c r="D12" i="26"/>
  <c r="D11" i="26"/>
  <c r="E37" i="26"/>
  <c r="E33" i="26"/>
  <c r="D33" i="26" s="1"/>
  <c r="E31" i="26"/>
  <c r="D30" i="26" s="1"/>
  <c r="E27" i="26"/>
  <c r="D27" i="26" s="1"/>
  <c r="E25" i="26"/>
  <c r="E19" i="26"/>
  <c r="D19" i="26" s="1"/>
  <c r="E14" i="26"/>
  <c r="E10" i="26"/>
  <c r="E9" i="26" s="1"/>
  <c r="C37" i="26"/>
  <c r="C33" i="26"/>
  <c r="C31" i="26"/>
  <c r="C27" i="26"/>
  <c r="C25" i="26"/>
  <c r="C19" i="26"/>
  <c r="C14" i="26"/>
  <c r="D14" i="26" s="1"/>
  <c r="C10" i="26"/>
  <c r="C9" i="26" s="1"/>
  <c r="I56" i="3" l="1"/>
  <c r="I10" i="3" s="1"/>
  <c r="J64" i="9"/>
  <c r="G21" i="5"/>
  <c r="G119" i="5"/>
  <c r="G164" i="5" s="1"/>
  <c r="I113" i="3"/>
  <c r="I160" i="3"/>
  <c r="E8" i="26"/>
  <c r="E39" i="26" s="1"/>
  <c r="D31" i="26"/>
  <c r="C8" i="26"/>
  <c r="C39" i="26" s="1"/>
  <c r="J120" i="9"/>
  <c r="J11" i="9"/>
  <c r="D9" i="26"/>
  <c r="D10" i="26"/>
  <c r="I226" i="3" l="1"/>
  <c r="D8" i="26"/>
  <c r="D39" i="26"/>
  <c r="M73" i="9"/>
  <c r="L73" i="9" s="1"/>
  <c r="L74" i="9"/>
  <c r="F23" i="7"/>
  <c r="E25" i="7"/>
  <c r="H147" i="5"/>
  <c r="I146" i="5"/>
  <c r="I145" i="5" s="1"/>
  <c r="I143" i="5"/>
  <c r="I93" i="5"/>
  <c r="I89" i="5"/>
  <c r="I25" i="5"/>
  <c r="K194" i="3"/>
  <c r="K177" i="3"/>
  <c r="K138" i="3"/>
  <c r="J132" i="3"/>
  <c r="K131" i="3"/>
  <c r="K130" i="3" s="1"/>
  <c r="M72" i="9" l="1"/>
  <c r="L72" i="9" s="1"/>
  <c r="H145" i="5"/>
  <c r="I144" i="5"/>
  <c r="H144" i="5"/>
  <c r="H146" i="5"/>
  <c r="J131" i="3"/>
  <c r="K129" i="3"/>
  <c r="K128" i="3" l="1"/>
  <c r="K127" i="3" s="1"/>
  <c r="J129" i="3"/>
  <c r="J130" i="3"/>
  <c r="J127" i="3" l="1"/>
  <c r="J128" i="3"/>
  <c r="K28" i="3" l="1"/>
  <c r="L119" i="9" l="1"/>
  <c r="L115" i="9"/>
  <c r="L111" i="9"/>
  <c r="L107" i="9"/>
  <c r="L105" i="9"/>
  <c r="L102" i="9"/>
  <c r="L100" i="9"/>
  <c r="L98" i="9"/>
  <c r="L95" i="9"/>
  <c r="L93" i="9"/>
  <c r="L91" i="9"/>
  <c r="L87" i="9"/>
  <c r="L85" i="9"/>
  <c r="L82" i="9"/>
  <c r="L80" i="9"/>
  <c r="L77" i="9"/>
  <c r="L71" i="9"/>
  <c r="L69" i="9"/>
  <c r="L67" i="9"/>
  <c r="L63" i="9"/>
  <c r="L61" i="9"/>
  <c r="L59" i="9"/>
  <c r="L56" i="9"/>
  <c r="L53" i="9"/>
  <c r="L49" i="9"/>
  <c r="L45" i="9"/>
  <c r="L43" i="9"/>
  <c r="L41" i="9"/>
  <c r="L39" i="9"/>
  <c r="L38" i="9"/>
  <c r="L37" i="9"/>
  <c r="L34" i="9"/>
  <c r="L31" i="9"/>
  <c r="L28" i="9"/>
  <c r="L26" i="9"/>
  <c r="L23" i="9"/>
  <c r="L22" i="9"/>
  <c r="L21" i="9"/>
  <c r="L18" i="9"/>
  <c r="L15" i="9"/>
  <c r="M118" i="9"/>
  <c r="L118" i="9" s="1"/>
  <c r="M114" i="9"/>
  <c r="M113" i="9" s="1"/>
  <c r="M112" i="9" s="1"/>
  <c r="N110" i="9"/>
  <c r="N109" i="9" s="1"/>
  <c r="N108" i="9" s="1"/>
  <c r="M110" i="9"/>
  <c r="M109" i="9" s="1"/>
  <c r="M108" i="9" s="1"/>
  <c r="M106" i="9"/>
  <c r="L106" i="9" s="1"/>
  <c r="M104" i="9"/>
  <c r="M101" i="9"/>
  <c r="M99" i="9"/>
  <c r="L99" i="9" s="1"/>
  <c r="M97" i="9"/>
  <c r="L97" i="9" s="1"/>
  <c r="M94" i="9"/>
  <c r="M92" i="9"/>
  <c r="L92" i="9" s="1"/>
  <c r="M90" i="9"/>
  <c r="L90" i="9" s="1"/>
  <c r="M86" i="9"/>
  <c r="L86" i="9" s="1"/>
  <c r="M84" i="9"/>
  <c r="L84" i="9" s="1"/>
  <c r="M81" i="9"/>
  <c r="M79" i="9"/>
  <c r="L79" i="9" s="1"/>
  <c r="M76" i="9"/>
  <c r="L76" i="9" s="1"/>
  <c r="M70" i="9"/>
  <c r="L70" i="9" s="1"/>
  <c r="M68" i="9"/>
  <c r="L68" i="9" s="1"/>
  <c r="M66" i="9"/>
  <c r="L66" i="9" s="1"/>
  <c r="M62" i="9"/>
  <c r="L62" i="9" s="1"/>
  <c r="M60" i="9"/>
  <c r="L60" i="9" s="1"/>
  <c r="M58" i="9"/>
  <c r="M55" i="9"/>
  <c r="L55" i="9" s="1"/>
  <c r="M54" i="9"/>
  <c r="L54" i="9" s="1"/>
  <c r="N52" i="9"/>
  <c r="N51" i="9" s="1"/>
  <c r="N50" i="9" s="1"/>
  <c r="M52" i="9"/>
  <c r="M51" i="9" s="1"/>
  <c r="N48" i="9"/>
  <c r="N47" i="9" s="1"/>
  <c r="N46" i="9" s="1"/>
  <c r="M48" i="9"/>
  <c r="M47" i="9" s="1"/>
  <c r="M46" i="9" s="1"/>
  <c r="M44" i="9"/>
  <c r="L44" i="9" s="1"/>
  <c r="M42" i="9"/>
  <c r="L42" i="9" s="1"/>
  <c r="M40" i="9"/>
  <c r="M36" i="9"/>
  <c r="L36" i="9" s="1"/>
  <c r="M33" i="9"/>
  <c r="M32" i="9" s="1"/>
  <c r="L32" i="9" s="1"/>
  <c r="M30" i="9"/>
  <c r="L30" i="9" s="1"/>
  <c r="M27" i="9"/>
  <c r="L27" i="9" s="1"/>
  <c r="M25" i="9"/>
  <c r="M24" i="9" s="1"/>
  <c r="L24" i="9" s="1"/>
  <c r="M20" i="9"/>
  <c r="M19" i="9" s="1"/>
  <c r="L19" i="9" s="1"/>
  <c r="M17" i="9"/>
  <c r="L17" i="9" s="1"/>
  <c r="M16" i="9"/>
  <c r="L16" i="9" s="1"/>
  <c r="M14" i="9"/>
  <c r="M13" i="9" s="1"/>
  <c r="L13" i="9" s="1"/>
  <c r="K110" i="9"/>
  <c r="K109" i="9" s="1"/>
  <c r="K108" i="9" s="1"/>
  <c r="K52" i="9"/>
  <c r="K51" i="9" s="1"/>
  <c r="K50" i="9" s="1"/>
  <c r="K48" i="9"/>
  <c r="K47" i="9" s="1"/>
  <c r="K46" i="9" s="1"/>
  <c r="E38" i="7"/>
  <c r="E36" i="7"/>
  <c r="E34" i="7"/>
  <c r="E33" i="7"/>
  <c r="E32" i="7"/>
  <c r="E31" i="7"/>
  <c r="E30" i="7"/>
  <c r="E28" i="7"/>
  <c r="E27" i="7"/>
  <c r="E26" i="7"/>
  <c r="E24" i="7"/>
  <c r="E23" i="7"/>
  <c r="E22" i="7"/>
  <c r="E21" i="7"/>
  <c r="E20" i="7"/>
  <c r="E18" i="7"/>
  <c r="E16" i="7"/>
  <c r="E15" i="7"/>
  <c r="E14" i="7"/>
  <c r="E13" i="7"/>
  <c r="E12" i="7"/>
  <c r="E11" i="7"/>
  <c r="E10" i="7"/>
  <c r="F37" i="7"/>
  <c r="E37" i="7" s="1"/>
  <c r="F35" i="7"/>
  <c r="E35" i="7" s="1"/>
  <c r="F33" i="7"/>
  <c r="F29" i="7"/>
  <c r="F19" i="7"/>
  <c r="E19" i="7" s="1"/>
  <c r="F17" i="7"/>
  <c r="E17" i="7" s="1"/>
  <c r="F9" i="7"/>
  <c r="H163" i="5"/>
  <c r="H159" i="5"/>
  <c r="H155" i="5"/>
  <c r="H151" i="5"/>
  <c r="H143" i="5"/>
  <c r="H138" i="5"/>
  <c r="H133" i="5"/>
  <c r="H130" i="5"/>
  <c r="H126" i="5"/>
  <c r="H123" i="5"/>
  <c r="H118" i="5"/>
  <c r="H114" i="5"/>
  <c r="H109" i="5"/>
  <c r="H106" i="5"/>
  <c r="H103" i="5"/>
  <c r="H99" i="5"/>
  <c r="H93" i="5"/>
  <c r="H89" i="5"/>
  <c r="H84" i="5"/>
  <c r="H79" i="5"/>
  <c r="H74" i="5"/>
  <c r="H68" i="5"/>
  <c r="H64" i="5"/>
  <c r="H61" i="5"/>
  <c r="H56" i="5"/>
  <c r="H51" i="5"/>
  <c r="H47" i="5"/>
  <c r="H43" i="5"/>
  <c r="H40" i="5"/>
  <c r="H38" i="5"/>
  <c r="H36" i="5"/>
  <c r="H32" i="5"/>
  <c r="H29" i="5"/>
  <c r="H27" i="5"/>
  <c r="H25" i="5"/>
  <c r="H20" i="5"/>
  <c r="H16" i="5"/>
  <c r="H13" i="5"/>
  <c r="I162" i="5"/>
  <c r="H162" i="5" s="1"/>
  <c r="I158" i="5"/>
  <c r="I157" i="5" s="1"/>
  <c r="I156" i="5" s="1"/>
  <c r="H156" i="5" s="1"/>
  <c r="I154" i="5"/>
  <c r="I153" i="5" s="1"/>
  <c r="I152" i="5" s="1"/>
  <c r="H152" i="5" s="1"/>
  <c r="I150" i="5"/>
  <c r="I149" i="5" s="1"/>
  <c r="H149" i="5" s="1"/>
  <c r="I142" i="5"/>
  <c r="H142" i="5" s="1"/>
  <c r="I137" i="5"/>
  <c r="I136" i="5" s="1"/>
  <c r="I132" i="5"/>
  <c r="H132" i="5" s="1"/>
  <c r="I129" i="5"/>
  <c r="I128" i="5" s="1"/>
  <c r="I125" i="5"/>
  <c r="I124" i="5" s="1"/>
  <c r="H124" i="5" s="1"/>
  <c r="I122" i="5"/>
  <c r="I121" i="5" s="1"/>
  <c r="H121" i="5" s="1"/>
  <c r="I117" i="5"/>
  <c r="I116" i="5" s="1"/>
  <c r="I115" i="5" s="1"/>
  <c r="I113" i="5"/>
  <c r="I112" i="5" s="1"/>
  <c r="I111" i="5" s="1"/>
  <c r="I110" i="5" s="1"/>
  <c r="I108" i="5"/>
  <c r="I107" i="5" s="1"/>
  <c r="H107" i="5" s="1"/>
  <c r="I105" i="5"/>
  <c r="I104" i="5" s="1"/>
  <c r="H104" i="5" s="1"/>
  <c r="I102" i="5"/>
  <c r="I101" i="5" s="1"/>
  <c r="I98" i="5"/>
  <c r="I97" i="5" s="1"/>
  <c r="I96" i="5" s="1"/>
  <c r="I92" i="5"/>
  <c r="I91" i="5" s="1"/>
  <c r="I90" i="5" s="1"/>
  <c r="I88" i="5"/>
  <c r="I87" i="5" s="1"/>
  <c r="I86" i="5" s="1"/>
  <c r="I83" i="5"/>
  <c r="I82" i="5" s="1"/>
  <c r="I81" i="5" s="1"/>
  <c r="I80" i="5" s="1"/>
  <c r="I78" i="5"/>
  <c r="I77" i="5" s="1"/>
  <c r="I76" i="5" s="1"/>
  <c r="I75" i="5" s="1"/>
  <c r="I73" i="5"/>
  <c r="I72" i="5" s="1"/>
  <c r="I71" i="5" s="1"/>
  <c r="I70" i="5" s="1"/>
  <c r="I67" i="5"/>
  <c r="I66" i="5" s="1"/>
  <c r="I65" i="5" s="1"/>
  <c r="H65" i="5" s="1"/>
  <c r="I63" i="5"/>
  <c r="I62" i="5" s="1"/>
  <c r="H62" i="5" s="1"/>
  <c r="I60" i="5"/>
  <c r="I59" i="5" s="1"/>
  <c r="H59" i="5" s="1"/>
  <c r="I55" i="5"/>
  <c r="I54" i="5" s="1"/>
  <c r="I53" i="5" s="1"/>
  <c r="I52" i="5" s="1"/>
  <c r="I50" i="5"/>
  <c r="I49" i="5" s="1"/>
  <c r="I48" i="5" s="1"/>
  <c r="H48" i="5" s="1"/>
  <c r="I46" i="5"/>
  <c r="I45" i="5" s="1"/>
  <c r="I44" i="5" s="1"/>
  <c r="I42" i="5"/>
  <c r="I41" i="5" s="1"/>
  <c r="H41" i="5" s="1"/>
  <c r="I39" i="5"/>
  <c r="H39" i="5" s="1"/>
  <c r="I37" i="5"/>
  <c r="H37" i="5" s="1"/>
  <c r="I35" i="5"/>
  <c r="I31" i="5"/>
  <c r="H31" i="5" s="1"/>
  <c r="I28" i="5"/>
  <c r="H28" i="5" s="1"/>
  <c r="I26" i="5"/>
  <c r="I24" i="5"/>
  <c r="H24" i="5" s="1"/>
  <c r="I19" i="5"/>
  <c r="H19" i="5" s="1"/>
  <c r="I15" i="5"/>
  <c r="I14" i="5" s="1"/>
  <c r="H14" i="5" s="1"/>
  <c r="I12" i="5"/>
  <c r="I11" i="5" s="1"/>
  <c r="J225" i="3"/>
  <c r="J218" i="3"/>
  <c r="J211" i="3"/>
  <c r="J204" i="3"/>
  <c r="J200" i="3"/>
  <c r="J194" i="3"/>
  <c r="J189" i="3"/>
  <c r="J184" i="3"/>
  <c r="J177" i="3"/>
  <c r="J172" i="3"/>
  <c r="J167" i="3"/>
  <c r="J159" i="3"/>
  <c r="J154" i="3"/>
  <c r="J148" i="3"/>
  <c r="J144" i="3"/>
  <c r="J138" i="3"/>
  <c r="J126" i="3"/>
  <c r="J122" i="3"/>
  <c r="J119" i="3"/>
  <c r="J112" i="3"/>
  <c r="J109" i="3"/>
  <c r="J106" i="3"/>
  <c r="J99" i="3"/>
  <c r="J93" i="3"/>
  <c r="J85" i="3"/>
  <c r="J79" i="3"/>
  <c r="J75" i="3"/>
  <c r="J71" i="3"/>
  <c r="J65" i="3"/>
  <c r="J63" i="3"/>
  <c r="J61" i="3"/>
  <c r="J55" i="3"/>
  <c r="J49" i="3"/>
  <c r="J43" i="3"/>
  <c r="J38" i="3"/>
  <c r="J32" i="3"/>
  <c r="J30" i="3"/>
  <c r="J28" i="3"/>
  <c r="J22" i="3"/>
  <c r="J16" i="3"/>
  <c r="K224" i="3"/>
  <c r="K223" i="3" s="1"/>
  <c r="K222" i="3" s="1"/>
  <c r="K221" i="3" s="1"/>
  <c r="K220" i="3" s="1"/>
  <c r="K219" i="3" s="1"/>
  <c r="K217" i="3"/>
  <c r="K216" i="3" s="1"/>
  <c r="K215" i="3" s="1"/>
  <c r="K214" i="3" s="1"/>
  <c r="K213" i="3" s="1"/>
  <c r="K212" i="3" s="1"/>
  <c r="K210" i="3"/>
  <c r="K209" i="3" s="1"/>
  <c r="K208" i="3" s="1"/>
  <c r="K207" i="3" s="1"/>
  <c r="K206" i="3" s="1"/>
  <c r="K205" i="3" s="1"/>
  <c r="K203" i="3"/>
  <c r="K202" i="3" s="1"/>
  <c r="K201" i="3" s="1"/>
  <c r="K199" i="3"/>
  <c r="K193" i="3"/>
  <c r="K192" i="3" s="1"/>
  <c r="K191" i="3" s="1"/>
  <c r="K190" i="3" s="1"/>
  <c r="K188" i="3"/>
  <c r="K187" i="3" s="1"/>
  <c r="K186" i="3" s="1"/>
  <c r="K185" i="3" s="1"/>
  <c r="K183" i="3"/>
  <c r="K182" i="3" s="1"/>
  <c r="K181" i="3" s="1"/>
  <c r="K180" i="3" s="1"/>
  <c r="K176" i="3"/>
  <c r="K175" i="3" s="1"/>
  <c r="K174" i="3" s="1"/>
  <c r="K173" i="3" s="1"/>
  <c r="K171" i="3"/>
  <c r="K170" i="3" s="1"/>
  <c r="K169" i="3" s="1"/>
  <c r="K168" i="3" s="1"/>
  <c r="K166" i="3"/>
  <c r="K165" i="3" s="1"/>
  <c r="K164" i="3" s="1"/>
  <c r="K163" i="3" s="1"/>
  <c r="K162" i="3" s="1"/>
  <c r="K158" i="3"/>
  <c r="K153" i="3"/>
  <c r="K147" i="3"/>
  <c r="K146" i="3" s="1"/>
  <c r="K145" i="3" s="1"/>
  <c r="K143" i="3"/>
  <c r="K137" i="3"/>
  <c r="K136" i="3" s="1"/>
  <c r="K135" i="3" s="1"/>
  <c r="K134" i="3" s="1"/>
  <c r="K133" i="3" s="1"/>
  <c r="K125" i="3"/>
  <c r="K124" i="3" s="1"/>
  <c r="K121" i="3"/>
  <c r="K120" i="3" s="1"/>
  <c r="K118" i="3"/>
  <c r="K117" i="3" s="1"/>
  <c r="K111" i="3"/>
  <c r="K110" i="3" s="1"/>
  <c r="K108" i="3"/>
  <c r="K107" i="3" s="1"/>
  <c r="K105" i="3"/>
  <c r="K104" i="3" s="1"/>
  <c r="K98" i="3"/>
  <c r="K97" i="3" s="1"/>
  <c r="K96" i="3" s="1"/>
  <c r="K95" i="3" s="1"/>
  <c r="K94" i="3" s="1"/>
  <c r="K92" i="3"/>
  <c r="K91" i="3" s="1"/>
  <c r="K84" i="3"/>
  <c r="K83" i="3" s="1"/>
  <c r="K82" i="3" s="1"/>
  <c r="K81" i="3" s="1"/>
  <c r="K80" i="3" s="1"/>
  <c r="K78" i="3"/>
  <c r="K74" i="3"/>
  <c r="K73" i="3" s="1"/>
  <c r="K72" i="3" s="1"/>
  <c r="K70" i="3"/>
  <c r="K69" i="3" s="1"/>
  <c r="K68" i="3" s="1"/>
  <c r="K67" i="3" s="1"/>
  <c r="K64" i="3"/>
  <c r="K62" i="3"/>
  <c r="K60" i="3"/>
  <c r="K54" i="3"/>
  <c r="K53" i="3" s="1"/>
  <c r="K52" i="3" s="1"/>
  <c r="K51" i="3" s="1"/>
  <c r="K50" i="3" s="1"/>
  <c r="K48" i="3"/>
  <c r="K47" i="3" s="1"/>
  <c r="K46" i="3" s="1"/>
  <c r="K45" i="3" s="1"/>
  <c r="K44" i="3" s="1"/>
  <c r="K42" i="3"/>
  <c r="K41" i="3" s="1"/>
  <c r="K40" i="3" s="1"/>
  <c r="K39" i="3" s="1"/>
  <c r="K37" i="3"/>
  <c r="K36" i="3" s="1"/>
  <c r="K35" i="3" s="1"/>
  <c r="K34" i="3" s="1"/>
  <c r="K31" i="3"/>
  <c r="K29" i="3"/>
  <c r="K27" i="3"/>
  <c r="K21" i="3"/>
  <c r="K20" i="3" s="1"/>
  <c r="K19" i="3" s="1"/>
  <c r="K18" i="3" s="1"/>
  <c r="K17" i="3" s="1"/>
  <c r="K15" i="3"/>
  <c r="K14" i="3" s="1"/>
  <c r="K13" i="3" s="1"/>
  <c r="K12" i="3" s="1"/>
  <c r="K11" i="3" s="1"/>
  <c r="I34" i="5" l="1"/>
  <c r="I10" i="5"/>
  <c r="H10" i="5" s="1"/>
  <c r="L52" i="9"/>
  <c r="M35" i="9"/>
  <c r="L35" i="9" s="1"/>
  <c r="M78" i="9"/>
  <c r="L78" i="9" s="1"/>
  <c r="L40" i="9"/>
  <c r="M103" i="9"/>
  <c r="L103" i="9" s="1"/>
  <c r="H97" i="5"/>
  <c r="I33" i="5"/>
  <c r="H33" i="5" s="1"/>
  <c r="I120" i="5"/>
  <c r="H73" i="5"/>
  <c r="I30" i="5"/>
  <c r="H30" i="5" s="1"/>
  <c r="H105" i="5"/>
  <c r="H117" i="5"/>
  <c r="H125" i="5"/>
  <c r="H157" i="5"/>
  <c r="L48" i="9"/>
  <c r="L46" i="9"/>
  <c r="L20" i="9"/>
  <c r="E29" i="7"/>
  <c r="I161" i="5"/>
  <c r="I160" i="5" s="1"/>
  <c r="H52" i="5"/>
  <c r="H90" i="5"/>
  <c r="H53" i="5"/>
  <c r="H110" i="5"/>
  <c r="H44" i="5"/>
  <c r="H80" i="5"/>
  <c r="H115" i="5"/>
  <c r="K26" i="3"/>
  <c r="K25" i="3" s="1"/>
  <c r="K24" i="3" s="1"/>
  <c r="K23" i="3" s="1"/>
  <c r="J31" i="3"/>
  <c r="J143" i="3"/>
  <c r="J162" i="3"/>
  <c r="J153" i="3"/>
  <c r="J46" i="3"/>
  <c r="I23" i="5"/>
  <c r="H23" i="5" s="1"/>
  <c r="J67" i="3"/>
  <c r="J78" i="3"/>
  <c r="J185" i="3"/>
  <c r="J107" i="3"/>
  <c r="K152" i="3"/>
  <c r="K151" i="3" s="1"/>
  <c r="K150" i="3" s="1"/>
  <c r="J150" i="3" s="1"/>
  <c r="J95" i="3"/>
  <c r="J158" i="3"/>
  <c r="J39" i="3"/>
  <c r="J120" i="3"/>
  <c r="I18" i="5"/>
  <c r="I17" i="5" s="1"/>
  <c r="H17" i="5" s="1"/>
  <c r="J11" i="3"/>
  <c r="J29" i="3"/>
  <c r="J42" i="3"/>
  <c r="J70" i="3"/>
  <c r="J145" i="3"/>
  <c r="J83" i="3"/>
  <c r="J62" i="3"/>
  <c r="J110" i="3"/>
  <c r="J215" i="3"/>
  <c r="J80" i="3"/>
  <c r="J104" i="3"/>
  <c r="J212" i="3"/>
  <c r="J21" i="3"/>
  <c r="J34" i="3"/>
  <c r="J64" i="3"/>
  <c r="K77" i="3"/>
  <c r="K76" i="3" s="1"/>
  <c r="J76" i="3" s="1"/>
  <c r="J94" i="3"/>
  <c r="J117" i="3"/>
  <c r="K142" i="3"/>
  <c r="K141" i="3" s="1"/>
  <c r="J141" i="3" s="1"/>
  <c r="J199" i="3"/>
  <c r="J219" i="3"/>
  <c r="J166" i="3"/>
  <c r="J54" i="3"/>
  <c r="J180" i="3"/>
  <c r="J14" i="3"/>
  <c r="J121" i="3"/>
  <c r="J187" i="3"/>
  <c r="L108" i="9"/>
  <c r="L51" i="9"/>
  <c r="L112" i="9"/>
  <c r="M65" i="9"/>
  <c r="M75" i="9"/>
  <c r="L75" i="9" s="1"/>
  <c r="M83" i="9"/>
  <c r="M96" i="9"/>
  <c r="L96" i="9" s="1"/>
  <c r="M117" i="9"/>
  <c r="L25" i="9"/>
  <c r="L33" i="9"/>
  <c r="L104" i="9"/>
  <c r="M29" i="9"/>
  <c r="L29" i="9" s="1"/>
  <c r="M57" i="9"/>
  <c r="L57" i="9" s="1"/>
  <c r="M89" i="9"/>
  <c r="L89" i="9" s="1"/>
  <c r="L14" i="9"/>
  <c r="L58" i="9"/>
  <c r="L81" i="9"/>
  <c r="L101" i="9"/>
  <c r="L109" i="9"/>
  <c r="L113" i="9"/>
  <c r="L47" i="9"/>
  <c r="L94" i="9"/>
  <c r="L110" i="9"/>
  <c r="L114" i="9"/>
  <c r="H75" i="5"/>
  <c r="H77" i="5"/>
  <c r="H86" i="5"/>
  <c r="I135" i="5"/>
  <c r="H136" i="5"/>
  <c r="H70" i="5"/>
  <c r="H160" i="5"/>
  <c r="H81" i="5"/>
  <c r="H113" i="5"/>
  <c r="H129" i="5"/>
  <c r="H137" i="5"/>
  <c r="I131" i="5"/>
  <c r="H131" i="5" s="1"/>
  <c r="I141" i="5"/>
  <c r="H26" i="5"/>
  <c r="H34" i="5"/>
  <c r="H42" i="5"/>
  <c r="H46" i="5"/>
  <c r="H50" i="5"/>
  <c r="H54" i="5"/>
  <c r="H66" i="5"/>
  <c r="H78" i="5"/>
  <c r="H82" i="5"/>
  <c r="H98" i="5"/>
  <c r="H102" i="5"/>
  <c r="H122" i="5"/>
  <c r="H150" i="5"/>
  <c r="H154" i="5"/>
  <c r="H158" i="5"/>
  <c r="I100" i="5"/>
  <c r="H100" i="5" s="1"/>
  <c r="H45" i="5"/>
  <c r="H101" i="5"/>
  <c r="H153" i="5"/>
  <c r="H11" i="5"/>
  <c r="H15" i="5"/>
  <c r="H35" i="5"/>
  <c r="H55" i="5"/>
  <c r="H63" i="5"/>
  <c r="H67" i="5"/>
  <c r="H71" i="5"/>
  <c r="H83" i="5"/>
  <c r="H87" i="5"/>
  <c r="H91" i="5"/>
  <c r="H111" i="5"/>
  <c r="H49" i="5"/>
  <c r="I95" i="5"/>
  <c r="H12" i="5"/>
  <c r="H60" i="5"/>
  <c r="H72" i="5"/>
  <c r="H88" i="5"/>
  <c r="H92" i="5"/>
  <c r="H96" i="5"/>
  <c r="H108" i="5"/>
  <c r="H112" i="5"/>
  <c r="H116" i="5"/>
  <c r="H128" i="5"/>
  <c r="J170" i="3"/>
  <c r="K123" i="3"/>
  <c r="J123" i="3" s="1"/>
  <c r="J124" i="3"/>
  <c r="J208" i="3"/>
  <c r="K90" i="3"/>
  <c r="J91" i="3"/>
  <c r="J147" i="3"/>
  <c r="J183" i="3"/>
  <c r="J223" i="3"/>
  <c r="J15" i="3"/>
  <c r="J74" i="3"/>
  <c r="J92" i="3"/>
  <c r="J108" i="3"/>
  <c r="J163" i="3"/>
  <c r="J171" i="3"/>
  <c r="J216" i="3"/>
  <c r="J224" i="3"/>
  <c r="J50" i="3"/>
  <c r="J17" i="3"/>
  <c r="K59" i="3"/>
  <c r="J190" i="3"/>
  <c r="J12" i="3"/>
  <c r="J69" i="3"/>
  <c r="J81" i="3"/>
  <c r="J97" i="3"/>
  <c r="J105" i="3"/>
  <c r="J118" i="3"/>
  <c r="J164" i="3"/>
  <c r="J181" i="3"/>
  <c r="J209" i="3"/>
  <c r="J213" i="3"/>
  <c r="J217" i="3"/>
  <c r="J221" i="3"/>
  <c r="J37" i="3"/>
  <c r="J60" i="3"/>
  <c r="J111" i="3"/>
  <c r="J201" i="3"/>
  <c r="J48" i="3"/>
  <c r="J84" i="3"/>
  <c r="J96" i="3"/>
  <c r="J125" i="3"/>
  <c r="J188" i="3"/>
  <c r="J220" i="3"/>
  <c r="J44" i="3"/>
  <c r="J72" i="3"/>
  <c r="K157" i="3"/>
  <c r="K156" i="3" s="1"/>
  <c r="K155" i="3" s="1"/>
  <c r="J155" i="3" s="1"/>
  <c r="J173" i="3"/>
  <c r="K198" i="3"/>
  <c r="J13" i="3"/>
  <c r="J82" i="3"/>
  <c r="J98" i="3"/>
  <c r="J146" i="3"/>
  <c r="J165" i="3"/>
  <c r="J176" i="3"/>
  <c r="J182" i="3"/>
  <c r="J186" i="3"/>
  <c r="J192" i="3"/>
  <c r="J210" i="3"/>
  <c r="J214" i="3"/>
  <c r="J222" i="3"/>
  <c r="J202" i="3"/>
  <c r="J203" i="3"/>
  <c r="J193" i="3"/>
  <c r="K179" i="3"/>
  <c r="J191" i="3"/>
  <c r="J174" i="3"/>
  <c r="J175" i="3"/>
  <c r="J133" i="3"/>
  <c r="J137" i="3"/>
  <c r="J134" i="3"/>
  <c r="J136" i="3"/>
  <c r="J135" i="3"/>
  <c r="J47" i="3"/>
  <c r="J51" i="3"/>
  <c r="J20" i="3"/>
  <c r="J40" i="3"/>
  <c r="J52" i="3"/>
  <c r="J68" i="3"/>
  <c r="J18" i="3"/>
  <c r="J19" i="3"/>
  <c r="J35" i="3"/>
  <c r="J36" i="3"/>
  <c r="J41" i="3"/>
  <c r="J45" i="3"/>
  <c r="J53" i="3"/>
  <c r="J73" i="3"/>
  <c r="J27" i="3"/>
  <c r="N120" i="9"/>
  <c r="N11" i="9"/>
  <c r="K120" i="9"/>
  <c r="K11" i="9"/>
  <c r="F39" i="7"/>
  <c r="E9" i="7"/>
  <c r="I58" i="5"/>
  <c r="I148" i="5"/>
  <c r="H148" i="5" s="1"/>
  <c r="I85" i="5"/>
  <c r="K33" i="3"/>
  <c r="K66" i="3"/>
  <c r="K161" i="3"/>
  <c r="K103" i="3"/>
  <c r="K116" i="3"/>
  <c r="H161" i="5" l="1"/>
  <c r="I22" i="5"/>
  <c r="M88" i="9"/>
  <c r="L88" i="9" s="1"/>
  <c r="K140" i="3"/>
  <c r="K139" i="3" s="1"/>
  <c r="J139" i="3" s="1"/>
  <c r="L83" i="9"/>
  <c r="M64" i="9"/>
  <c r="J157" i="3"/>
  <c r="J142" i="3"/>
  <c r="J23" i="3"/>
  <c r="H76" i="5"/>
  <c r="I9" i="5"/>
  <c r="H9" i="5" s="1"/>
  <c r="H18" i="5"/>
  <c r="J169" i="3"/>
  <c r="J168" i="3"/>
  <c r="K149" i="3"/>
  <c r="J149" i="3" s="1"/>
  <c r="J26" i="3"/>
  <c r="J151" i="3"/>
  <c r="J152" i="3"/>
  <c r="J24" i="3"/>
  <c r="J25" i="3"/>
  <c r="J77" i="3"/>
  <c r="M50" i="9"/>
  <c r="L50" i="9" s="1"/>
  <c r="L117" i="9"/>
  <c r="M116" i="9"/>
  <c r="L116" i="9" s="1"/>
  <c r="L65" i="9"/>
  <c r="M12" i="9"/>
  <c r="L12" i="9" s="1"/>
  <c r="I21" i="5"/>
  <c r="H21" i="5" s="1"/>
  <c r="H22" i="5"/>
  <c r="I94" i="5"/>
  <c r="H94" i="5" s="1"/>
  <c r="H95" i="5"/>
  <c r="I57" i="5"/>
  <c r="H57" i="5" s="1"/>
  <c r="H58" i="5"/>
  <c r="H120" i="5"/>
  <c r="I69" i="5"/>
  <c r="H69" i="5" s="1"/>
  <c r="H85" i="5"/>
  <c r="I140" i="5"/>
  <c r="I139" i="5" s="1"/>
  <c r="H141" i="5"/>
  <c r="I127" i="5"/>
  <c r="I134" i="5"/>
  <c r="H134" i="5" s="1"/>
  <c r="H135" i="5"/>
  <c r="J33" i="3"/>
  <c r="K102" i="3"/>
  <c r="J103" i="3"/>
  <c r="K197" i="3"/>
  <c r="J198" i="3"/>
  <c r="K58" i="3"/>
  <c r="J59" i="3"/>
  <c r="J207" i="3"/>
  <c r="K115" i="3"/>
  <c r="J116" i="3"/>
  <c r="J156" i="3"/>
  <c r="K89" i="3"/>
  <c r="J90" i="3"/>
  <c r="K178" i="3"/>
  <c r="J178" i="3" s="1"/>
  <c r="J179" i="3"/>
  <c r="J161" i="3"/>
  <c r="J66" i="3"/>
  <c r="E39" i="7"/>
  <c r="M11" i="9" l="1"/>
  <c r="J140" i="3"/>
  <c r="L11" i="9"/>
  <c r="M120" i="9"/>
  <c r="L120" i="9" s="1"/>
  <c r="L64" i="9"/>
  <c r="H139" i="5"/>
  <c r="H140" i="5"/>
  <c r="H127" i="5"/>
  <c r="I119" i="5"/>
  <c r="H119" i="5" s="1"/>
  <c r="K88" i="3"/>
  <c r="J89" i="3"/>
  <c r="K57" i="3"/>
  <c r="J58" i="3"/>
  <c r="K101" i="3"/>
  <c r="J102" i="3"/>
  <c r="K114" i="3"/>
  <c r="J115" i="3"/>
  <c r="J205" i="3"/>
  <c r="J206" i="3"/>
  <c r="J197" i="3"/>
  <c r="K196" i="3"/>
  <c r="I164" i="5" l="1"/>
  <c r="H164" i="5" s="1"/>
  <c r="K195" i="3"/>
  <c r="J196" i="3"/>
  <c r="J57" i="3"/>
  <c r="K56" i="3"/>
  <c r="K100" i="3"/>
  <c r="J101" i="3"/>
  <c r="J114" i="3"/>
  <c r="K113" i="3"/>
  <c r="J113" i="3" s="1"/>
  <c r="K87" i="3"/>
  <c r="J87" i="3" s="1"/>
  <c r="J88" i="3"/>
  <c r="K86" i="3" l="1"/>
  <c r="J86" i="3" s="1"/>
  <c r="J100" i="3"/>
  <c r="J195" i="3"/>
  <c r="K160" i="3"/>
  <c r="J160" i="3" s="1"/>
  <c r="J56" i="3"/>
  <c r="K10" i="3"/>
  <c r="K226" i="3" l="1"/>
  <c r="J226" i="3" s="1"/>
  <c r="J10" i="3"/>
</calcChain>
</file>

<file path=xl/sharedStrings.xml><?xml version="1.0" encoding="utf-8"?>
<sst xmlns="http://schemas.openxmlformats.org/spreadsheetml/2006/main" count="3771" uniqueCount="287">
  <si>
    <t>тыс. руб.</t>
  </si>
  <si>
    <t>Наименование</t>
  </si>
  <si>
    <t>Рз</t>
  </si>
  <si>
    <t>Пр</t>
  </si>
  <si>
    <t>КЦСР</t>
  </si>
  <si>
    <t>КВР</t>
  </si>
  <si>
    <t>МП</t>
  </si>
  <si>
    <t>ПП</t>
  </si>
  <si>
    <t>НР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</si>
  <si>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</si>
  <si>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</si>
  <si>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</si>
  <si>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Иные бюджетные ассигнования</t>
  </si>
  <si>
    <t>Резервные фонды</t>
  </si>
  <si>
    <t>Резервные средства</t>
  </si>
  <si>
    <t>Другие общегосударственные вопросы</t>
  </si>
  <si>
    <t>Прочие мероприятия органов местного самоуправления</t>
  </si>
  <si>
    <t>Расходы на выплаты персоналу казенных учреждений</t>
  </si>
  <si>
    <t xml:space="preserve">Национальная оборона </t>
  </si>
  <si>
    <t>Мобилизационная  и вневойсковая подготовка</t>
  </si>
  <si>
    <t>Непрограммные расходы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</si>
  <si>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</si>
  <si>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</si>
  <si>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</si>
  <si>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Связь и информатика</t>
  </si>
  <si>
    <t>Услуги в области информационных технологий</t>
  </si>
  <si>
    <t>Жилищно-коммунальное хозяйство</t>
  </si>
  <si>
    <t>Жилищное хозяйство</t>
  </si>
  <si>
    <t>Подпрограмма «Обеспечение равных прав потребителей на получение энергетических ресурсов»</t>
  </si>
  <si>
    <t>Коммунальное хозяйство</t>
  </si>
  <si>
    <t>Благоустройство</t>
  </si>
  <si>
    <t>Социальная политика</t>
  </si>
  <si>
    <t>Пенсионное обеспечение</t>
  </si>
  <si>
    <t>Социальное обеспечение и иные выплаты населению</t>
  </si>
  <si>
    <t>Межбюджетные трансферты</t>
  </si>
  <si>
    <t>ВСЕГО РАСХОДОВ</t>
  </si>
  <si>
    <t xml:space="preserve">                   </t>
  </si>
  <si>
    <t xml:space="preserve">  </t>
  </si>
  <si>
    <t>01</t>
  </si>
  <si>
    <t>00</t>
  </si>
  <si>
    <t>000</t>
  </si>
  <si>
    <t>02</t>
  </si>
  <si>
    <t>0</t>
  </si>
  <si>
    <t>04</t>
  </si>
  <si>
    <t>1</t>
  </si>
  <si>
    <t>03</t>
  </si>
  <si>
    <t>09</t>
  </si>
  <si>
    <t>05</t>
  </si>
  <si>
    <t>08</t>
  </si>
  <si>
    <t>13</t>
  </si>
  <si>
    <t>2</t>
  </si>
  <si>
    <t>200</t>
  </si>
  <si>
    <t>240</t>
  </si>
  <si>
    <t>4</t>
  </si>
  <si>
    <t>Подпрограмма "Содействие проведению капитального ремонта многоквартирных домов"</t>
  </si>
  <si>
    <t>50</t>
  </si>
  <si>
    <t>800</t>
  </si>
  <si>
    <t>870</t>
  </si>
  <si>
    <t>3</t>
  </si>
  <si>
    <t>14</t>
  </si>
  <si>
    <t>ППП</t>
  </si>
  <si>
    <t>Уплата прочих налогов, сборов и иных платежей</t>
  </si>
  <si>
    <t>Иные межбюджетные трансферты</t>
  </si>
  <si>
    <t>в т.ч.за счет субвенций</t>
  </si>
  <si>
    <t>Подпрограмма "Создание условий для обеспечения качественными коммунальными услугами"</t>
  </si>
  <si>
    <t>Иные закупки товаров, работ и услуг для обеспечения государственных (муниципальных) нужд</t>
  </si>
  <si>
    <t>100</t>
  </si>
  <si>
    <t>110</t>
  </si>
  <si>
    <t>00000</t>
  </si>
  <si>
    <t>Глава муниципального образования</t>
  </si>
  <si>
    <t>02030</t>
  </si>
  <si>
    <t>Расходы на выплаты персоналу государственных (муниципальных) органов</t>
  </si>
  <si>
    <t>120</t>
  </si>
  <si>
    <t>Расходы на обеспечение функций органов местного самоуправления</t>
  </si>
  <si>
    <t>02040</t>
  </si>
  <si>
    <t>850</t>
  </si>
  <si>
    <t>11</t>
  </si>
  <si>
    <t>Основное мероприятие "Управление Резервным фондом сельского поселения Саранпауль"</t>
  </si>
  <si>
    <t>22020</t>
  </si>
  <si>
    <t>99990</t>
  </si>
  <si>
    <t>10</t>
  </si>
  <si>
    <t>Подпрограмма "Профилактика правонарушений"</t>
  </si>
  <si>
    <t>Основное мероприятие "Создание условий для деятельности народных дружин"</t>
  </si>
  <si>
    <t>82300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</si>
  <si>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</si>
  <si>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</si>
  <si>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02400</t>
  </si>
  <si>
    <t>Расходы на обеспечение деятельности (оказание услуг) муниципальных учреждений учреждений</t>
  </si>
  <si>
    <t>00590</t>
  </si>
  <si>
    <t>Субвенции на осуществление первичного военного учета на территориях, где отсутствуют военные комиссариаты</t>
  </si>
  <si>
    <t>51180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</si>
  <si>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</si>
  <si>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D9300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</si>
  <si>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</si>
  <si>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Основное мероприятие "Сохранность автомобильных дорог общего пользования местного значения"</t>
  </si>
  <si>
    <t>20070</t>
  </si>
  <si>
    <t xml:space="preserve">Основное  мероприятие «Управление  и содержание общего имущества многоквартирных домов» </t>
  </si>
  <si>
    <t>810</t>
  </si>
  <si>
    <t>Основное мероприятие "Подготовка систем коммунальной инфраструктуры к осенне-зимнему периоду"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</si>
  <si>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</si>
  <si>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06</t>
  </si>
  <si>
    <t>500</t>
  </si>
  <si>
    <t>540</t>
  </si>
  <si>
    <t>ОМ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</si>
  <si>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</si>
  <si>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</si>
  <si>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Органы юстиции</t>
  </si>
  <si>
    <t>300</t>
  </si>
  <si>
    <t>9</t>
  </si>
  <si>
    <t>Администрация сельского поселения Саранпауль</t>
  </si>
  <si>
    <t>85060</t>
  </si>
  <si>
    <t>650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</si>
  <si>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</si>
  <si>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</si>
  <si>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89020</t>
  </si>
  <si>
    <t>Иные межбюджетные трансферты из бюджетов городских, сельских поселений в бюджет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</si>
  <si>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Основное мероприятие "Обеспечение выполнения полномочий и функций главы сельского поселения Саранпауль"</t>
  </si>
  <si>
    <t>Основное мероприятие "Обеспечение выполнения полномочий и функций администрации сельского поселения Саранпауль"</t>
  </si>
  <si>
    <t>S2300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</si>
  <si>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</si>
  <si>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</si>
  <si>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</si>
  <si>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20030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</si>
  <si>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</si>
  <si>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S5060</t>
  </si>
  <si>
    <t>12</t>
  </si>
  <si>
    <t>Другие вопросы в области национальной экономики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</si>
  <si>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</si>
  <si>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Реализация мероприятий (в случае если не предусмотрено по обособленным направлениям расходов)</t>
  </si>
  <si>
    <t>Подпрограмма "Обеспечение реализации муниципальной программы"</t>
  </si>
  <si>
    <t>Культура, кинематография</t>
  </si>
  <si>
    <t>Культура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</si>
  <si>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</si>
  <si>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</si>
  <si>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8</t>
  </si>
  <si>
    <t>Мобилизационная и вневойсковая подготовка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</si>
  <si>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</si>
  <si>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</si>
  <si>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Иные межбюджетные трансферты из бюджетов городских, сельских поселений в бюджет муниципального района на осуществление полномочий по решению вопросов местного значения</t>
  </si>
  <si>
    <t>Управление Резервным фондом</t>
  </si>
  <si>
    <t>26</t>
  </si>
  <si>
    <t>Основное мероприятие «Мероприятия по благоустройству территории сельского поселения Саранпауль»</t>
  </si>
  <si>
    <t>Основное мероприятие «Содержание и техническое обслуживание сетей уличного освещения сельского поселения Саранпауль»</t>
  </si>
  <si>
    <t>Муниципальная программа "Совершенствование муниципального управления в сельском поселении Саранпауль"</t>
  </si>
  <si>
    <t>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</si>
  <si>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</si>
  <si>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Непрограммное направление деятельности "Обеспечение исполнений полномочий Совета Депутатов сельского поселения Саранпауль"</t>
  </si>
  <si>
    <t>Депутаты представительного органа муниципального образования</t>
  </si>
  <si>
    <t>02120</t>
  </si>
  <si>
    <t>62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</si>
  <si>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Саранпауль"</t>
  </si>
  <si>
    <t>Основное мероприятие "Обеспечение деятельности администрации сп.Саранпауль"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</si>
  <si>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жизнедеятельности"</t>
  </si>
  <si>
    <t>49</t>
  </si>
  <si>
    <t>Непрограммное расходы</t>
  </si>
  <si>
    <t>Осуществление переданных органам государственной власти субъектов РФ в соответствии с п. 1 статьи 4 ФЗ "Об актах гражданского состояния"полномочий РФ на государственную регистацию актов гражданского состояния в рамках подпрограмм "Создание условий для выполнения функций, направленных на обеспечение прав и законных интересов жителей ХМАО - Югре в отдельных сферах жизнедеятельности" (за счет средств автономного округа)</t>
  </si>
  <si>
    <t>60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</si>
  <si>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Саранпауль"</t>
  </si>
  <si>
    <t>Другие вопросы в области национальной безопасности и правоохранительной деятельности</t>
  </si>
  <si>
    <t>Субсидии  для создания условий для деятельности народных дружин</t>
  </si>
  <si>
    <t>Расходы  на софинансирование субсидии  для создания условий для деятельности народных дружин</t>
  </si>
  <si>
    <t>47</t>
  </si>
  <si>
    <t>Муниципальная программа "Содействие занятости населения в сельском поселения Саранпауль"</t>
  </si>
  <si>
    <t>Иные межбюджетные трансферты на реализацию мероприятий по содействию трудоустройству граждан</t>
  </si>
  <si>
    <t>Расходы на софинансирование мероприятий по содействию трудоустройству граждан</t>
  </si>
  <si>
    <t>Основное мероприятие "Организация занятости детей"</t>
  </si>
  <si>
    <t>Муниципальная программа "Развитие транспортной системы сельского поселения Саранпауль"</t>
  </si>
  <si>
    <t>61</t>
  </si>
  <si>
    <t>Муниципальная программа «Управление муниципальным имуществом в сельском поселении Саранпауль»</t>
  </si>
  <si>
    <t>63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</si>
  <si>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Саранпауль"</t>
  </si>
  <si>
    <t>48</t>
  </si>
  <si>
    <t>Предоставление субсидий организациям</t>
  </si>
  <si>
    <t>61100</t>
  </si>
  <si>
    <t>Основное  мероприятие «Содержание муниципального жилого фонда и подведомственных недвижимых объектов»</t>
  </si>
  <si>
    <t>Софинансирование субсидии на реализацию полномочий в сфере жилищно-коммунального комплекса "Капитальный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материалов"</t>
  </si>
  <si>
    <t>Основное мероприятие "Разработка, утверждение, актуализация схем систем коммунальной инфраструктуры"</t>
  </si>
  <si>
    <t>Муниципальная программа "Развитие культуры и туризма в сельском поселении Саранпауль"</t>
  </si>
  <si>
    <t>46</t>
  </si>
  <si>
    <t xml:space="preserve">Муниципальная программа сельского поселения Саранпауль «Благоустройство сельского поселения Саранпауль» </t>
  </si>
  <si>
    <t>Сумма на год (тыс. руб.)</t>
  </si>
  <si>
    <t>Уточнение (+,-)</t>
  </si>
  <si>
    <t>Уточненная сумма на год (тыс. руб.)</t>
  </si>
  <si>
    <t>Приложение 2</t>
  </si>
  <si>
    <t>Приложение 3</t>
  </si>
  <si>
    <t>7</t>
  </si>
  <si>
    <t>Приложение 4</t>
  </si>
  <si>
    <t>5</t>
  </si>
  <si>
    <t>Приложение 5</t>
  </si>
  <si>
    <t>Охрана окружающей среды</t>
  </si>
  <si>
    <t>Другие вопросы в области охраны окружающей среды</t>
  </si>
  <si>
    <t>Субвенции на осуществление отдельных полномочий Ханты - Мансийского автономного округа - Югры по организации деятельности по обращению с твердыми коммунальными отходами</t>
  </si>
  <si>
    <t>84290</t>
  </si>
  <si>
    <t>Публичные нормативные социальные выплаты гражданам</t>
  </si>
  <si>
    <t>310</t>
  </si>
  <si>
    <t>Непрограммное направление деятельности "Исполнение отдельных расходных обязательств сельского поселения Саранпауль"</t>
  </si>
  <si>
    <t>Обеспечение проведения выборов и референдумов</t>
  </si>
  <si>
    <t>07</t>
  </si>
  <si>
    <t>Расходы на подготовку и проведение выборов в сельском поселении Саранпауль</t>
  </si>
  <si>
    <t>22050</t>
  </si>
  <si>
    <t>Прочая закупка товаров, работ и услуг для обеспечения государственных (муниципальных) нужд</t>
  </si>
  <si>
    <t>880</t>
  </si>
  <si>
    <t>Подпрограмма "Профилактика экстремизма и терроризма"</t>
  </si>
  <si>
    <t>Основное мероприятие "Укрепление толерантности и профилактика экстремизма и терроризм"</t>
  </si>
  <si>
    <t>Основное мероприятие "Компенсация дополнительных расходов, возникших в результате решений, принятых органами власти другого уровня"</t>
  </si>
  <si>
    <t>Расходы на софинансирование субсидии на содействие развитию исторических и иных местных традиций</t>
  </si>
  <si>
    <t>S2420</t>
  </si>
  <si>
    <t>Основное мероприятие "Обеспечение функционирования и развития систем видеонаблюдения в сфере общественного порядка"</t>
  </si>
  <si>
    <t>Расходы  на софинансирование субсидии на обеспечение функционирования и развития систем видеонаблюдения в сфере общественного порядка</t>
  </si>
  <si>
    <t>S2290</t>
  </si>
  <si>
    <t>Распределение бюджетных ассигнований по разделам, подразделам,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2021 год</t>
  </si>
  <si>
    <t>Распределение бюджетных ассигнований по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2021 год</t>
  </si>
  <si>
    <t>Приложение 5 к  Решению совета депутатов сельского поселения Саранпауль от 18 декабря 2020г. №128</t>
  </si>
  <si>
    <t>Приложение 3  к  Решению совета депутатов сельского поселения Саранпауль от 18 декабря 2020г. №128</t>
  </si>
  <si>
    <t>Приложение 7 к  Решению совета депутатов сельского поселения Саранпауль от 18 декабря 2020г. №128</t>
  </si>
  <si>
    <t>Распределение бюджетных ассигнований по разделам, подразделам классификации  расходов бюджета сельского поселения Саранпауль на 2021 год</t>
  </si>
  <si>
    <t>Ведомственная структура расходов бюджета сельского поселения Саранпауль на 2021 год</t>
  </si>
  <si>
    <t>Приложение 9  к  Решению совета депутатов сельского поселения Саранпауль от 18 декабря 2020г. №128</t>
  </si>
  <si>
    <t>Транспорт</t>
  </si>
  <si>
    <t>Основное мероприятие "Повышение качества транспортных услуг"</t>
  </si>
  <si>
    <t>Доходы бюджета сельского поселения Саранпауль на 2021 год</t>
  </si>
  <si>
    <t>Код бюджетной            классификации</t>
  </si>
  <si>
    <t>Наименование кода классификации доходов</t>
  </si>
  <si>
    <t>000 1 00 00000 00 0000 000</t>
  </si>
  <si>
    <t>НАЛОГОВЫЕ И НЕНАЛОГОВЫЕ ДОХОДЫ</t>
  </si>
  <si>
    <t>000 1 01 00000 00 0000 000</t>
  </si>
  <si>
    <t>НАЛОГИ НА ПРИБЫЛЬ</t>
  </si>
  <si>
    <t>182 1 01 02000 01 0000 110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</si>
  <si>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</si>
  <si>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</si>
  <si>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</si>
  <si>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</si>
  <si>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</si>
  <si>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</si>
  <si>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</si>
  <si>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</si>
  <si>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</si>
  <si>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</si>
  <si>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</si>
  <si>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</si>
  <si>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</si>
  <si>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</si>
  <si>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</si>
  <si>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</si>
  <si>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</si>
  <si>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000 1 06 00000 00 0000 000</t>
  </si>
  <si>
    <t>НАЛОГИ НА ИМУЩЕСТВО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</si>
  <si>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</si>
  <si>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</si>
  <si>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</si>
  <si>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</si>
  <si>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</si>
  <si>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</si>
  <si>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</si>
  <si>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</si>
  <si>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</si>
  <si>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</si>
  <si>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</si>
  <si>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</si>
  <si>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650 1 08 04020 01 0000 110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</si>
  <si>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</si>
  <si>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</si>
  <si>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МУНИЦИПАЛЬНОЙ СОБСТВЕННОСТИ</t>
  </si>
  <si>
    <t>650 1 11 05035 10 0000 120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</si>
  <si>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</si>
  <si>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650 1 11 09045 10 0000 120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</si>
  <si>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</si>
  <si>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</si>
  <si>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</si>
  <si>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</si>
  <si>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</si>
  <si>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650 2 02 15001 10 0000 150</t>
  </si>
  <si>
    <t>Дотации бюджетам сельских поселений на выравнивание бюджетной обеспеченности</t>
  </si>
  <si>
    <t>000 2 02 30000 00 0000 150</t>
  </si>
  <si>
    <t>Субвенции бюджетам бюджетной системы Российской Федерации</t>
  </si>
  <si>
    <t>650 2 02 30024 10 0000 150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</si>
  <si>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</si>
  <si>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650 2 02 35118 10 0000 150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</si>
  <si>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</si>
  <si>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650 2 02 35930 10 0000 150</t>
  </si>
  <si>
    <t>Субвенции бюджетам сельских поселений на государственную регистрацию актов гражданского состояния</t>
  </si>
  <si>
    <t>000 2 02 40000 00 0000 150</t>
  </si>
  <si>
    <t>650 2 02 49999 10 0000 150</t>
  </si>
  <si>
    <t>Прочие межбюджетные трансферты, передаваемые бюджетам сельских поселений</t>
  </si>
  <si>
    <t>Всего Доходов</t>
  </si>
  <si>
    <t xml:space="preserve"> Приложение 1 к Решению совета депутатов сельского поселения Саранпауль от 18 декабря 2020г. №130</t>
  </si>
  <si>
    <t>Приложенпе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</si>
</sst>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2" fillId="0" borderId="1" applyNumberFormat="0">
      <alignment horizontal="right" vertical="top"/>
    </xf>
    <xf numFmtId="49" fontId="11" fillId="2" borderId="1">
      <alignment horizontal="left" vertical="top" wrapText="1"/>
    </xf>
    <xf numFmtId="0" fontId="12" fillId="3" borderId="1">
      <alignment horizontal="left" vertical="top" wrapText="1"/>
    </xf>
  </cellStyleXfs>
  <cellXfs count="16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0" fillId="0" borderId="0" xfId="0" applyNumberFormat="1"/>
    <xf numFmtId="49" fontId="5" fillId="0" borderId="0" xfId="0" applyNumberFormat="1" applyFont="1" applyAlignment="1">
      <alignment horizontal="right" vertical="center" wrapText="1"/>
    </xf>
    <xf numFmtId="0" fontId="14" fillId="0" borderId="0" xfId="0" applyFont="1"/>
    <xf numFmtId="0" fontId="1" fillId="0" borderId="0" xfId="0" applyFont="1"/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49" fontId="23" fillId="4" borderId="6" xfId="0" applyNumberFormat="1" applyFont="1" applyFill="1" applyBorder="1" applyAlignment="1">
      <alignment horizontal="center"/>
    </xf>
    <xf numFmtId="49" fontId="23" fillId="4" borderId="6" xfId="0" applyNumberFormat="1" applyFont="1" applyFill="1" applyBorder="1" applyAlignment="1">
      <alignment horizontal="center" wrapText="1"/>
    </xf>
    <xf numFmtId="4" fontId="0" fillId="0" borderId="0" xfId="0" applyNumberFormat="1"/>
    <xf numFmtId="49" fontId="23" fillId="4" borderId="9" xfId="0" applyNumberFormat="1" applyFont="1" applyFill="1" applyBorder="1" applyAlignment="1">
      <alignment horizontal="center"/>
    </xf>
    <xf numFmtId="49" fontId="23" fillId="4" borderId="2" xfId="0" applyNumberFormat="1" applyFont="1" applyFill="1" applyBorder="1" applyAlignment="1">
      <alignment horizontal="center"/>
    </xf>
    <xf numFmtId="49" fontId="19" fillId="4" borderId="9" xfId="0" applyNumberFormat="1" applyFont="1" applyFill="1" applyBorder="1" applyAlignment="1">
      <alignment horizontal="center"/>
    </xf>
    <xf numFmtId="49" fontId="21" fillId="4" borderId="9" xfId="0" applyNumberFormat="1" applyFont="1" applyFill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49" fontId="23" fillId="4" borderId="6" xfId="0" applyNumberFormat="1" applyFont="1" applyFill="1" applyBorder="1" applyAlignment="1">
      <alignment horizontal="center" vertical="top" wrapText="1"/>
    </xf>
    <xf numFmtId="49" fontId="21" fillId="4" borderId="6" xfId="0" applyNumberFormat="1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wrapText="1"/>
    </xf>
    <xf numFmtId="0" fontId="0" fillId="0" borderId="0" xfId="0"/>
    <xf numFmtId="0" fontId="18" fillId="0" borderId="2" xfId="0" applyFont="1" applyBorder="1"/>
    <xf numFmtId="49" fontId="19" fillId="0" borderId="2" xfId="0" applyNumberFormat="1" applyFont="1" applyBorder="1" applyAlignment="1">
      <alignment horizontal="center"/>
    </xf>
    <xf numFmtId="4" fontId="20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49" fontId="21" fillId="0" borderId="2" xfId="0" applyNumberFormat="1" applyFont="1" applyBorder="1" applyAlignment="1">
      <alignment horizontal="center"/>
    </xf>
    <xf numFmtId="4" fontId="2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49" fontId="23" fillId="0" borderId="2" xfId="0" applyNumberFormat="1" applyFont="1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vertical="top" wrapText="1"/>
    </xf>
    <xf numFmtId="2" fontId="22" fillId="0" borderId="2" xfId="0" applyNumberFormat="1" applyFont="1" applyBorder="1" applyAlignment="1">
      <alignment wrapText="1"/>
    </xf>
    <xf numFmtId="2" fontId="17" fillId="0" borderId="2" xfId="0" applyNumberFormat="1" applyFont="1" applyBorder="1" applyAlignment="1">
      <alignment wrapText="1"/>
    </xf>
    <xf numFmtId="2" fontId="17" fillId="0" borderId="6" xfId="0" applyNumberFormat="1" applyFont="1" applyBorder="1" applyAlignment="1">
      <alignment wrapText="1"/>
    </xf>
    <xf numFmtId="0" fontId="17" fillId="0" borderId="6" xfId="0" applyFont="1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14" fontId="17" fillId="0" borderId="2" xfId="0" applyNumberFormat="1" applyFont="1" applyBorder="1" applyAlignment="1">
      <alignment horizontal="left" wrapText="1"/>
    </xf>
    <xf numFmtId="0" fontId="15" fillId="0" borderId="0" xfId="0" applyFont="1"/>
    <xf numFmtId="49" fontId="21" fillId="4" borderId="2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0" fontId="15" fillId="0" borderId="2" xfId="0" applyFont="1" applyBorder="1"/>
    <xf numFmtId="0" fontId="17" fillId="0" borderId="7" xfId="0" applyFont="1" applyBorder="1" applyAlignment="1">
      <alignment horizontal="left" wrapText="1"/>
    </xf>
    <xf numFmtId="0" fontId="16" fillId="0" borderId="7" xfId="0" applyFont="1" applyBorder="1" applyAlignment="1">
      <alignment wrapText="1"/>
    </xf>
    <xf numFmtId="49" fontId="17" fillId="0" borderId="2" xfId="0" applyNumberFormat="1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left" wrapText="1"/>
    </xf>
    <xf numFmtId="0" fontId="22" fillId="0" borderId="2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8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49" fontId="23" fillId="0" borderId="6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 wrapText="1"/>
    </xf>
    <xf numFmtId="4" fontId="17" fillId="0" borderId="2" xfId="0" applyNumberFormat="1" applyFont="1" applyBorder="1" applyAlignment="1">
      <alignment horizontal="center" wrapText="1"/>
    </xf>
    <xf numFmtId="0" fontId="22" fillId="0" borderId="2" xfId="0" applyFont="1" applyBorder="1" applyAlignment="1">
      <alignment horizontal="left" vertical="justify"/>
    </xf>
    <xf numFmtId="0" fontId="17" fillId="0" borderId="2" xfId="0" applyFont="1" applyBorder="1" applyAlignment="1">
      <alignment horizontal="left" vertical="justify"/>
    </xf>
    <xf numFmtId="0" fontId="22" fillId="0" borderId="6" xfId="0" applyFont="1" applyBorder="1" applyAlignment="1">
      <alignment horizontal="left" vertical="justify"/>
    </xf>
    <xf numFmtId="14" fontId="17" fillId="0" borderId="6" xfId="0" applyNumberFormat="1" applyFont="1" applyBorder="1" applyAlignment="1">
      <alignment horizontal="left" wrapText="1"/>
    </xf>
    <xf numFmtId="49" fontId="23" fillId="0" borderId="9" xfId="0" applyNumberFormat="1" applyFont="1" applyBorder="1" applyAlignment="1">
      <alignment horizontal="center"/>
    </xf>
    <xf numFmtId="0" fontId="17" fillId="0" borderId="2" xfId="0" applyFont="1" applyBorder="1" applyAlignment="1">
      <alignment vertical="justify" wrapText="1"/>
    </xf>
    <xf numFmtId="0" fontId="22" fillId="0" borderId="2" xfId="0" applyFont="1" applyBorder="1"/>
    <xf numFmtId="49" fontId="21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wrapText="1"/>
    </xf>
    <xf numFmtId="49" fontId="23" fillId="0" borderId="2" xfId="0" applyNumberFormat="1" applyFont="1" applyBorder="1" applyAlignment="1">
      <alignment horizontal="center" vertical="top" wrapText="1"/>
    </xf>
    <xf numFmtId="49" fontId="23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justify" wrapText="1"/>
    </xf>
    <xf numFmtId="49" fontId="23" fillId="0" borderId="6" xfId="0" applyNumberFormat="1" applyFont="1" applyBorder="1" applyAlignment="1">
      <alignment horizontal="center" vertical="top" wrapText="1"/>
    </xf>
    <xf numFmtId="49" fontId="23" fillId="0" borderId="6" xfId="0" applyNumberFormat="1" applyFont="1" applyBorder="1" applyAlignment="1">
      <alignment horizontal="center" wrapText="1"/>
    </xf>
    <xf numFmtId="0" fontId="17" fillId="0" borderId="6" xfId="0" applyFont="1" applyBorder="1" applyAlignment="1">
      <alignment horizontal="left" vertical="justify"/>
    </xf>
    <xf numFmtId="0" fontId="20" fillId="0" borderId="6" xfId="0" applyFont="1" applyBorder="1" applyAlignment="1">
      <alignment horizontal="left" wrapText="1"/>
    </xf>
    <xf numFmtId="49" fontId="19" fillId="0" borderId="9" xfId="0" applyNumberFormat="1" applyFont="1" applyBorder="1" applyAlignment="1">
      <alignment horizontal="center"/>
    </xf>
    <xf numFmtId="0" fontId="22" fillId="0" borderId="6" xfId="0" applyFont="1" applyBorder="1" applyAlignment="1">
      <alignment horizontal="left" wrapText="1"/>
    </xf>
    <xf numFmtId="49" fontId="21" fillId="0" borderId="9" xfId="0" applyNumberFormat="1" applyFont="1" applyBorder="1" applyAlignment="1">
      <alignment horizontal="center"/>
    </xf>
    <xf numFmtId="0" fontId="20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22" fillId="0" borderId="2" xfId="0" applyFont="1" applyBorder="1" applyAlignment="1">
      <alignment horizontal="left" vertical="justify" wrapText="1"/>
    </xf>
    <xf numFmtId="49" fontId="21" fillId="0" borderId="2" xfId="0" applyNumberFormat="1" applyFont="1" applyBorder="1" applyAlignment="1">
      <alignment horizontal="center" wrapText="1"/>
    </xf>
    <xf numFmtId="4" fontId="22" fillId="0" borderId="2" xfId="0" applyNumberFormat="1" applyFont="1" applyBorder="1" applyAlignment="1">
      <alignment horizontal="center" wrapText="1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right"/>
    </xf>
    <xf numFmtId="49" fontId="24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right" wrapText="1"/>
    </xf>
    <xf numFmtId="49" fontId="22" fillId="0" borderId="2" xfId="0" applyNumberFormat="1" applyFont="1" applyBorder="1" applyAlignment="1">
      <alignment horizontal="right" wrapText="1"/>
    </xf>
    <xf numFmtId="49" fontId="16" fillId="0" borderId="2" xfId="0" applyNumberFormat="1" applyFont="1" applyBorder="1" applyAlignment="1">
      <alignment horizontal="right"/>
    </xf>
    <xf numFmtId="49" fontId="15" fillId="0" borderId="2" xfId="0" applyNumberFormat="1" applyFont="1" applyBorder="1" applyAlignment="1">
      <alignment horizontal="right" wrapText="1"/>
    </xf>
    <xf numFmtId="49" fontId="16" fillId="0" borderId="2" xfId="0" applyNumberFormat="1" applyFont="1" applyBorder="1" applyAlignment="1">
      <alignment horizontal="right" wrapText="1"/>
    </xf>
    <xf numFmtId="49" fontId="18" fillId="0" borderId="2" xfId="0" applyNumberFormat="1" applyFont="1" applyBorder="1" applyAlignment="1">
      <alignment horizontal="right"/>
    </xf>
    <xf numFmtId="49" fontId="17" fillId="0" borderId="2" xfId="0" applyNumberFormat="1" applyFont="1" applyBorder="1" applyAlignment="1">
      <alignment horizontal="right"/>
    </xf>
    <xf numFmtId="49" fontId="20" fillId="0" borderId="2" xfId="0" applyNumberFormat="1" applyFont="1" applyBorder="1" applyAlignment="1">
      <alignment horizontal="right" wrapText="1"/>
    </xf>
    <xf numFmtId="49" fontId="17" fillId="0" borderId="2" xfId="0" applyNumberFormat="1" applyFont="1" applyBorder="1" applyAlignment="1">
      <alignment horizontal="right" vertical="justify"/>
    </xf>
    <xf numFmtId="49" fontId="22" fillId="0" borderId="2" xfId="0" applyNumberFormat="1" applyFont="1" applyBorder="1" applyAlignment="1">
      <alignment horizontal="right"/>
    </xf>
    <xf numFmtId="0" fontId="25" fillId="0" borderId="2" xfId="0" applyFont="1" applyBorder="1"/>
    <xf numFmtId="0" fontId="18" fillId="0" borderId="6" xfId="0" applyFont="1" applyBorder="1"/>
    <xf numFmtId="0" fontId="26" fillId="0" borderId="2" xfId="0" applyFont="1" applyBorder="1"/>
    <xf numFmtId="0" fontId="15" fillId="0" borderId="6" xfId="0" applyFont="1" applyBorder="1"/>
    <xf numFmtId="0" fontId="22" fillId="0" borderId="6" xfId="0" applyFont="1" applyBorder="1"/>
    <xf numFmtId="49" fontId="20" fillId="0" borderId="9" xfId="0" applyNumberFormat="1" applyFont="1" applyBorder="1" applyAlignment="1">
      <alignment horizontal="right"/>
    </xf>
    <xf numFmtId="49" fontId="22" fillId="0" borderId="9" xfId="0" applyNumberFormat="1" applyFont="1" applyBorder="1" applyAlignment="1">
      <alignment horizontal="right"/>
    </xf>
    <xf numFmtId="49" fontId="21" fillId="0" borderId="6" xfId="0" applyNumberFormat="1" applyFont="1" applyBorder="1" applyAlignment="1">
      <alignment horizontal="center"/>
    </xf>
    <xf numFmtId="49" fontId="21" fillId="4" borderId="6" xfId="0" applyNumberFormat="1" applyFont="1" applyFill="1" applyBorder="1" applyAlignment="1">
      <alignment horizont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16" fillId="0" borderId="2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9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/>
    <xf numFmtId="0" fontId="1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</cellXfs>
  <cellStyles count="5">
    <cellStyle name="Данные (редактируемые)" xfId="2" xr:uid="{00000000-0005-0000-0000-000000000000}"/>
    <cellStyle name="Обычный" xfId="0" builtinId="0"/>
    <cellStyle name="Обычный 2" xfId="1" xr:uid="{00000000-0005-0000-0000-000002000000}"/>
    <cellStyle name="Свойства элементов измерения" xfId="3" xr:uid="{00000000-0005-0000-0000-000003000000}"/>
    <cellStyle name="Элементы осей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102C-2E5A-48B9-A3C6-CA3B54CCBC4A}">
  <dimension ref="A1:F39"/>
  <sheetViews>
    <sheetView topLeftCell="A28" workbookViewId="0">
      <selection activeCell="E38" sqref="E38"/>
    </sheetView>
  </sheetViews>
  <sheetFormatPr defaultRowHeight="15" x14ac:dyDescent="0.25"/>
  <cols>
    <col min="1" max="1" width="32.140625" customWidth="1"/>
    <col min="2" max="2" width="48.140625" customWidth="1"/>
    <col min="3" max="3" width="21.140625" customWidth="1"/>
    <col min="4" max="4" width="15.7109375" customWidth="1"/>
    <col min="5" max="5" width="20.7109375" customWidth="1"/>
    <col min="6" max="6" width="20.140625" customWidth="1"/>
  </cols>
  <sheetData>
    <row r="1" spans="1:6" s="124" customFormat="1" x14ac:dyDescent="0.25">
      <c r="E1" s="125" t="s">
        <v>286</v>
      </c>
    </row>
    <row r="2" spans="1:6" ht="76.5" x14ac:dyDescent="0.25">
      <c r="A2" s="125"/>
      <c r="B2" s="125"/>
      <c r="C2" s="125"/>
      <c r="D2" s="125"/>
      <c r="E2" s="125" t="s">
        <v>285</v>
      </c>
    </row>
    <row r="3" spans="1:6" ht="15.75" x14ac:dyDescent="0.25">
      <c r="A3" s="139" t="s">
        <v>220</v>
      </c>
      <c r="B3" s="139"/>
      <c r="C3" s="139"/>
      <c r="D3" s="140"/>
      <c r="E3" s="140"/>
    </row>
    <row r="4" spans="1:6" x14ac:dyDescent="0.25">
      <c r="A4" s="137" t="s">
        <v>0</v>
      </c>
      <c r="B4" s="137"/>
      <c r="C4" s="137"/>
      <c r="D4" s="138"/>
      <c r="E4" s="138"/>
    </row>
    <row r="5" spans="1:6" x14ac:dyDescent="0.25">
      <c r="A5" s="141" t="s">
        <v>221</v>
      </c>
      <c r="B5" s="141" t="s">
        <v>222</v>
      </c>
      <c r="C5" s="142" t="s">
        <v>180</v>
      </c>
      <c r="D5" s="142" t="s">
        <v>181</v>
      </c>
      <c r="E5" s="136" t="s">
        <v>182</v>
      </c>
    </row>
    <row r="6" spans="1:6" x14ac:dyDescent="0.25">
      <c r="A6" s="141"/>
      <c r="B6" s="141"/>
      <c r="C6" s="143"/>
      <c r="D6" s="143"/>
      <c r="E6" s="136"/>
    </row>
    <row r="7" spans="1:6" x14ac:dyDescent="0.25">
      <c r="A7" s="123">
        <v>1</v>
      </c>
      <c r="B7" s="123">
        <v>2</v>
      </c>
      <c r="C7" s="123">
        <v>3</v>
      </c>
      <c r="D7" s="123">
        <v>4</v>
      </c>
      <c r="E7" s="123">
        <v>5</v>
      </c>
    </row>
    <row r="8" spans="1:6" x14ac:dyDescent="0.25">
      <c r="A8" s="126" t="s">
        <v>223</v>
      </c>
      <c r="B8" s="126" t="s">
        <v>224</v>
      </c>
      <c r="C8" s="127">
        <f>C9+C19+C25+C27+C14</f>
        <v>22803.199999999997</v>
      </c>
      <c r="D8" s="127">
        <f>E8-C8</f>
        <v>0</v>
      </c>
      <c r="E8" s="127">
        <f>E9+E19+E25+E27+E14</f>
        <v>22803.199999999997</v>
      </c>
    </row>
    <row r="9" spans="1:6" x14ac:dyDescent="0.25">
      <c r="A9" s="126" t="s">
        <v>225</v>
      </c>
      <c r="B9" s="126" t="s">
        <v>226</v>
      </c>
      <c r="C9" s="127">
        <f>C10</f>
        <v>8457.2000000000007</v>
      </c>
      <c r="D9" s="127">
        <f t="shared" ref="D9:D39" si="0">E9-C9</f>
        <v>0</v>
      </c>
      <c r="E9" s="127">
        <f>E10</f>
        <v>8457.2000000000007</v>
      </c>
    </row>
    <row r="10" spans="1:6" x14ac:dyDescent="0.25">
      <c r="A10" s="37" t="s">
        <v>227</v>
      </c>
      <c r="B10" s="128" t="s">
        <v>228</v>
      </c>
      <c r="C10" s="129">
        <f>C11+C12+C13</f>
        <v>8457.2000000000007</v>
      </c>
      <c r="D10" s="129">
        <f t="shared" si="0"/>
        <v>0</v>
      </c>
      <c r="E10" s="129">
        <f>E11+E12+E13</f>
        <v>8457.2000000000007</v>
      </c>
    </row>
    <row r="11" spans="1:6" ht="63.75" x14ac:dyDescent="0.25">
      <c r="A11" s="37" t="s">
        <v>229</v>
      </c>
      <c r="B11" s="128" t="s">
        <v>230</v>
      </c>
      <c r="C11" s="129">
        <v>8065.2</v>
      </c>
      <c r="D11" s="129">
        <f t="shared" si="0"/>
        <v>-18</v>
      </c>
      <c r="E11" s="129">
        <f>8065.2-18</f>
        <v>8047.2</v>
      </c>
      <c r="F11" s="124"/>
    </row>
    <row r="12" spans="1:6" ht="102" x14ac:dyDescent="0.25">
      <c r="A12" s="37" t="s">
        <v>231</v>
      </c>
      <c r="B12" s="128" t="s">
        <v>232</v>
      </c>
      <c r="C12" s="129">
        <v>390</v>
      </c>
      <c r="D12" s="129">
        <f t="shared" si="0"/>
        <v>0</v>
      </c>
      <c r="E12" s="129">
        <v>390</v>
      </c>
      <c r="F12" s="124"/>
    </row>
    <row r="13" spans="1:6" ht="38.25" x14ac:dyDescent="0.25">
      <c r="A13" s="37" t="s">
        <v>233</v>
      </c>
      <c r="B13" s="128" t="s">
        <v>234</v>
      </c>
      <c r="C13" s="129">
        <v>2</v>
      </c>
      <c r="D13" s="129">
        <f t="shared" si="0"/>
        <v>18</v>
      </c>
      <c r="E13" s="129">
        <v>20</v>
      </c>
      <c r="F13" s="124"/>
    </row>
    <row r="14" spans="1:6" ht="25.5" x14ac:dyDescent="0.25">
      <c r="A14" s="126" t="s">
        <v>235</v>
      </c>
      <c r="B14" s="130" t="s">
        <v>236</v>
      </c>
      <c r="C14" s="127">
        <f>C15+C16+C17+C18</f>
        <v>8868.3999999999978</v>
      </c>
      <c r="D14" s="127">
        <f t="shared" si="0"/>
        <v>0</v>
      </c>
      <c r="E14" s="127">
        <f>E15+E16+E17+E18</f>
        <v>8868.3999999999978</v>
      </c>
      <c r="F14" s="124"/>
    </row>
    <row r="15" spans="1:6" ht="76.5" x14ac:dyDescent="0.25">
      <c r="A15" s="37" t="s">
        <v>237</v>
      </c>
      <c r="B15" s="128" t="s">
        <v>238</v>
      </c>
      <c r="C15" s="129">
        <v>4037.2</v>
      </c>
      <c r="D15" s="129">
        <f t="shared" si="0"/>
        <v>0</v>
      </c>
      <c r="E15" s="129">
        <v>4037.2</v>
      </c>
      <c r="F15" s="124"/>
    </row>
    <row r="16" spans="1:6" ht="89.25" x14ac:dyDescent="0.25">
      <c r="A16" s="37" t="s">
        <v>239</v>
      </c>
      <c r="B16" s="128" t="s">
        <v>240</v>
      </c>
      <c r="C16" s="129">
        <v>30</v>
      </c>
      <c r="D16" s="129">
        <f t="shared" si="0"/>
        <v>0</v>
      </c>
      <c r="E16" s="129">
        <v>30</v>
      </c>
      <c r="F16" s="124"/>
    </row>
    <row r="17" spans="1:6" ht="76.5" x14ac:dyDescent="0.25">
      <c r="A17" s="37" t="s">
        <v>241</v>
      </c>
      <c r="B17" s="128" t="s">
        <v>242</v>
      </c>
      <c r="C17" s="129">
        <v>5392.4</v>
      </c>
      <c r="D17" s="129">
        <f t="shared" si="0"/>
        <v>0</v>
      </c>
      <c r="E17" s="129">
        <v>5392.4</v>
      </c>
      <c r="F17" s="124"/>
    </row>
    <row r="18" spans="1:6" ht="76.5" x14ac:dyDescent="0.25">
      <c r="A18" s="37" t="s">
        <v>243</v>
      </c>
      <c r="B18" s="131" t="s">
        <v>244</v>
      </c>
      <c r="C18" s="129">
        <v>-591.20000000000005</v>
      </c>
      <c r="D18" s="129">
        <f t="shared" si="0"/>
        <v>0</v>
      </c>
      <c r="E18" s="129">
        <v>-591.20000000000005</v>
      </c>
      <c r="F18" s="124"/>
    </row>
    <row r="19" spans="1:6" x14ac:dyDescent="0.25">
      <c r="A19" s="126" t="s">
        <v>245</v>
      </c>
      <c r="B19" s="126" t="s">
        <v>246</v>
      </c>
      <c r="C19" s="127">
        <f>C20+C23+C24+C21+C22</f>
        <v>2630</v>
      </c>
      <c r="D19" s="127">
        <f t="shared" si="0"/>
        <v>0</v>
      </c>
      <c r="E19" s="127">
        <f>E20+E23+E24+E21+E22</f>
        <v>2630</v>
      </c>
      <c r="F19" s="124"/>
    </row>
    <row r="20" spans="1:6" ht="38.25" x14ac:dyDescent="0.25">
      <c r="A20" s="37" t="s">
        <v>247</v>
      </c>
      <c r="B20" s="128" t="s">
        <v>248</v>
      </c>
      <c r="C20" s="129">
        <v>530</v>
      </c>
      <c r="D20" s="129">
        <f t="shared" si="0"/>
        <v>0</v>
      </c>
      <c r="E20" s="129">
        <v>530</v>
      </c>
      <c r="F20" s="124"/>
    </row>
    <row r="21" spans="1:6" x14ac:dyDescent="0.25">
      <c r="A21" s="37" t="s">
        <v>249</v>
      </c>
      <c r="B21" s="128" t="s">
        <v>250</v>
      </c>
      <c r="C21" s="129">
        <v>45</v>
      </c>
      <c r="D21" s="129">
        <f t="shared" si="0"/>
        <v>0</v>
      </c>
      <c r="E21" s="129">
        <v>45</v>
      </c>
      <c r="F21" s="124"/>
    </row>
    <row r="22" spans="1:6" x14ac:dyDescent="0.25">
      <c r="A22" s="37" t="s">
        <v>251</v>
      </c>
      <c r="B22" s="128" t="s">
        <v>252</v>
      </c>
      <c r="C22" s="129">
        <v>65</v>
      </c>
      <c r="D22" s="129">
        <f t="shared" si="0"/>
        <v>0</v>
      </c>
      <c r="E22" s="129">
        <v>65</v>
      </c>
      <c r="F22" s="124"/>
    </row>
    <row r="23" spans="1:6" ht="38.25" x14ac:dyDescent="0.25">
      <c r="A23" s="37" t="s">
        <v>253</v>
      </c>
      <c r="B23" s="128" t="s">
        <v>254</v>
      </c>
      <c r="C23" s="129">
        <v>1900</v>
      </c>
      <c r="D23" s="129">
        <f t="shared" si="0"/>
        <v>0</v>
      </c>
      <c r="E23" s="129">
        <v>1900</v>
      </c>
      <c r="F23" s="124"/>
    </row>
    <row r="24" spans="1:6" ht="38.25" x14ac:dyDescent="0.25">
      <c r="A24" s="37" t="s">
        <v>255</v>
      </c>
      <c r="B24" s="128" t="s">
        <v>256</v>
      </c>
      <c r="C24" s="129">
        <v>90</v>
      </c>
      <c r="D24" s="129">
        <f t="shared" si="0"/>
        <v>0</v>
      </c>
      <c r="E24" s="129">
        <v>90</v>
      </c>
      <c r="F24" s="124"/>
    </row>
    <row r="25" spans="1:6" x14ac:dyDescent="0.25">
      <c r="A25" s="126" t="s">
        <v>257</v>
      </c>
      <c r="B25" s="126" t="s">
        <v>258</v>
      </c>
      <c r="C25" s="127">
        <f>C26</f>
        <v>10</v>
      </c>
      <c r="D25" s="127">
        <f t="shared" si="0"/>
        <v>0</v>
      </c>
      <c r="E25" s="127">
        <f>E26</f>
        <v>10</v>
      </c>
      <c r="F25" s="124"/>
    </row>
    <row r="26" spans="1:6" ht="63.75" x14ac:dyDescent="0.25">
      <c r="A26" s="37" t="s">
        <v>259</v>
      </c>
      <c r="B26" s="37" t="s">
        <v>260</v>
      </c>
      <c r="C26" s="129">
        <v>10</v>
      </c>
      <c r="D26" s="129">
        <f t="shared" si="0"/>
        <v>0</v>
      </c>
      <c r="E26" s="129">
        <v>10</v>
      </c>
      <c r="F26" s="124"/>
    </row>
    <row r="27" spans="1:6" ht="38.25" x14ac:dyDescent="0.25">
      <c r="A27" s="126" t="s">
        <v>261</v>
      </c>
      <c r="B27" s="130" t="s">
        <v>262</v>
      </c>
      <c r="C27" s="127">
        <f>C28+C29</f>
        <v>2837.6</v>
      </c>
      <c r="D27" s="127">
        <f t="shared" si="0"/>
        <v>0</v>
      </c>
      <c r="E27" s="127">
        <f>E28+E29</f>
        <v>2837.6</v>
      </c>
      <c r="F27" s="124"/>
    </row>
    <row r="28" spans="1:6" ht="63.75" x14ac:dyDescent="0.25">
      <c r="A28" s="37" t="s">
        <v>263</v>
      </c>
      <c r="B28" s="131" t="s">
        <v>264</v>
      </c>
      <c r="C28" s="129">
        <v>374</v>
      </c>
      <c r="D28" s="129">
        <f t="shared" si="0"/>
        <v>0</v>
      </c>
      <c r="E28" s="129">
        <v>374</v>
      </c>
      <c r="F28" s="124"/>
    </row>
    <row r="29" spans="1:6" ht="76.5" x14ac:dyDescent="0.25">
      <c r="A29" s="37" t="s">
        <v>265</v>
      </c>
      <c r="B29" s="132" t="s">
        <v>266</v>
      </c>
      <c r="C29" s="129">
        <v>2463.6</v>
      </c>
      <c r="D29" s="129">
        <f t="shared" si="0"/>
        <v>0</v>
      </c>
      <c r="E29" s="129">
        <v>2463.6</v>
      </c>
      <c r="F29" s="124"/>
    </row>
    <row r="30" spans="1:6" x14ac:dyDescent="0.25">
      <c r="A30" s="126" t="s">
        <v>267</v>
      </c>
      <c r="B30" s="126" t="s">
        <v>268</v>
      </c>
      <c r="C30" s="127">
        <f>C31+C33+C37</f>
        <v>45385</v>
      </c>
      <c r="D30" s="127">
        <f t="shared" si="0"/>
        <v>0</v>
      </c>
      <c r="E30" s="127">
        <f>E31+E33+E37</f>
        <v>45385</v>
      </c>
      <c r="F30" s="124"/>
    </row>
    <row r="31" spans="1:6" ht="25.5" x14ac:dyDescent="0.25">
      <c r="A31" s="126" t="s">
        <v>269</v>
      </c>
      <c r="B31" s="126" t="s">
        <v>270</v>
      </c>
      <c r="C31" s="127">
        <f>C32</f>
        <v>43307.4</v>
      </c>
      <c r="D31" s="127">
        <f t="shared" si="0"/>
        <v>0</v>
      </c>
      <c r="E31" s="127">
        <f>E32</f>
        <v>43307.4</v>
      </c>
      <c r="F31" s="124"/>
    </row>
    <row r="32" spans="1:6" ht="25.5" x14ac:dyDescent="0.25">
      <c r="A32" s="37" t="s">
        <v>271</v>
      </c>
      <c r="B32" s="133" t="s">
        <v>272</v>
      </c>
      <c r="C32" s="129">
        <v>43307.4</v>
      </c>
      <c r="D32" s="129">
        <f t="shared" si="0"/>
        <v>0</v>
      </c>
      <c r="E32" s="129">
        <v>43307.4</v>
      </c>
      <c r="F32" s="124"/>
    </row>
    <row r="33" spans="1:6" ht="25.5" x14ac:dyDescent="0.25">
      <c r="A33" s="126" t="s">
        <v>273</v>
      </c>
      <c r="B33" s="126" t="s">
        <v>274</v>
      </c>
      <c r="C33" s="127">
        <f>C34+C36+C35</f>
        <v>548.69999999999993</v>
      </c>
      <c r="D33" s="127">
        <f t="shared" si="0"/>
        <v>0</v>
      </c>
      <c r="E33" s="127">
        <f>E34+E36+E35</f>
        <v>548.69999999999993</v>
      </c>
      <c r="F33" s="124"/>
    </row>
    <row r="34" spans="1:6" ht="38.25" x14ac:dyDescent="0.25">
      <c r="A34" s="37" t="s">
        <v>275</v>
      </c>
      <c r="B34" s="134" t="s">
        <v>276</v>
      </c>
      <c r="C34" s="129">
        <v>4.3</v>
      </c>
      <c r="D34" s="129">
        <f t="shared" si="0"/>
        <v>0</v>
      </c>
      <c r="E34" s="129">
        <v>4.3</v>
      </c>
      <c r="F34" s="124"/>
    </row>
    <row r="35" spans="1:6" ht="38.25" x14ac:dyDescent="0.25">
      <c r="A35" s="37" t="s">
        <v>277</v>
      </c>
      <c r="B35" s="133" t="s">
        <v>278</v>
      </c>
      <c r="C35" s="129">
        <v>466.4</v>
      </c>
      <c r="D35" s="129">
        <f t="shared" si="0"/>
        <v>0</v>
      </c>
      <c r="E35" s="129">
        <v>466.4</v>
      </c>
      <c r="F35" s="124"/>
    </row>
    <row r="36" spans="1:6" ht="38.25" x14ac:dyDescent="0.25">
      <c r="A36" s="37" t="s">
        <v>279</v>
      </c>
      <c r="B36" s="133" t="s">
        <v>280</v>
      </c>
      <c r="C36" s="129">
        <v>78</v>
      </c>
      <c r="D36" s="129">
        <f t="shared" si="0"/>
        <v>0</v>
      </c>
      <c r="E36" s="129">
        <v>78</v>
      </c>
      <c r="F36" s="124"/>
    </row>
    <row r="37" spans="1:6" x14ac:dyDescent="0.25">
      <c r="A37" s="126" t="s">
        <v>281</v>
      </c>
      <c r="B37" s="126" t="s">
        <v>62</v>
      </c>
      <c r="C37" s="127">
        <f>C38</f>
        <v>1528.9</v>
      </c>
      <c r="D37" s="127">
        <f t="shared" si="0"/>
        <v>0</v>
      </c>
      <c r="E37" s="127">
        <f>E38</f>
        <v>1528.9</v>
      </c>
      <c r="F37" s="124"/>
    </row>
    <row r="38" spans="1:6" ht="25.5" x14ac:dyDescent="0.25">
      <c r="A38" s="37" t="s">
        <v>282</v>
      </c>
      <c r="B38" s="134" t="s">
        <v>283</v>
      </c>
      <c r="C38" s="129">
        <v>1528.9</v>
      </c>
      <c r="D38" s="129">
        <f t="shared" si="0"/>
        <v>0</v>
      </c>
      <c r="E38" s="129">
        <v>1528.9</v>
      </c>
      <c r="F38" s="124"/>
    </row>
    <row r="39" spans="1:6" x14ac:dyDescent="0.25">
      <c r="A39" s="135"/>
      <c r="B39" s="126" t="s">
        <v>284</v>
      </c>
      <c r="C39" s="127">
        <f>C8+C30</f>
        <v>68188.2</v>
      </c>
      <c r="D39" s="127">
        <f t="shared" si="0"/>
        <v>0</v>
      </c>
      <c r="E39" s="127">
        <f>E8+E30</f>
        <v>68188.2</v>
      </c>
    </row>
  </sheetData>
  <mergeCells count="7">
    <mergeCell ref="E5:E6"/>
    <mergeCell ref="A4:E4"/>
    <mergeCell ref="A3:E3"/>
    <mergeCell ref="A5:A6"/>
    <mergeCell ref="B5:B6"/>
    <mergeCell ref="C5:C6"/>
    <mergeCell ref="D5:D6"/>
  </mergeCells>
  <phoneticPr fontId="2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8"/>
  <sheetViews>
    <sheetView workbookViewId="0">
      <selection activeCell="K228" sqref="K228"/>
    </sheetView>
  </sheetViews>
  <sheetFormatPr defaultRowHeight="15" x14ac:dyDescent="0.25"/>
  <cols>
    <col min="1" max="1" width="45.85546875" customWidth="1"/>
    <col min="2" max="2" width="4.140625" style="4" customWidth="1"/>
    <col min="3" max="3" width="5" style="4" customWidth="1"/>
    <col min="4" max="4" width="4.85546875" style="4" customWidth="1"/>
    <col min="5" max="5" width="3.5703125" style="4" bestFit="1" customWidth="1"/>
    <col min="6" max="6" width="6.5703125" style="4" customWidth="1"/>
    <col min="7" max="7" width="6" style="4" customWidth="1"/>
    <col min="8" max="8" width="8.42578125" customWidth="1"/>
    <col min="9" max="9" width="13.140625" customWidth="1"/>
    <col min="10" max="10" width="10.42578125" customWidth="1"/>
    <col min="11" max="11" width="14.140625" customWidth="1"/>
  </cols>
  <sheetData>
    <row r="1" spans="1:12" x14ac:dyDescent="0.25">
      <c r="J1" s="149" t="s">
        <v>183</v>
      </c>
      <c r="K1" s="149"/>
    </row>
    <row r="2" spans="1:12" ht="18" customHeight="1" x14ac:dyDescent="0.25">
      <c r="A2" s="150"/>
      <c r="B2" s="3" t="s">
        <v>36</v>
      </c>
      <c r="E2" s="149" t="s">
        <v>213</v>
      </c>
      <c r="F2" s="149"/>
      <c r="G2" s="149"/>
      <c r="H2" s="149"/>
      <c r="I2" s="149"/>
      <c r="J2" s="149"/>
      <c r="K2" s="140"/>
    </row>
    <row r="3" spans="1:12" ht="24" customHeight="1" x14ac:dyDescent="0.25">
      <c r="A3" s="150"/>
      <c r="B3" s="5"/>
      <c r="E3" s="149"/>
      <c r="F3" s="149"/>
      <c r="G3" s="149"/>
      <c r="H3" s="149"/>
      <c r="I3" s="149"/>
      <c r="J3" s="149"/>
      <c r="K3" s="140"/>
    </row>
    <row r="4" spans="1:12" ht="92.25" customHeight="1" x14ac:dyDescent="0.25">
      <c r="A4" s="139" t="s">
        <v>210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2" ht="15.75" x14ac:dyDescent="0.25">
      <c r="A5" s="2"/>
    </row>
    <row r="6" spans="1:12" x14ac:dyDescent="0.25">
      <c r="A6" s="151" t="s">
        <v>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2" ht="15" customHeight="1" x14ac:dyDescent="0.25">
      <c r="A7" s="144" t="s">
        <v>1</v>
      </c>
      <c r="B7" s="145" t="s">
        <v>2</v>
      </c>
      <c r="C7" s="145" t="s">
        <v>3</v>
      </c>
      <c r="D7" s="146" t="s">
        <v>4</v>
      </c>
      <c r="E7" s="146"/>
      <c r="F7" s="146"/>
      <c r="G7" s="146"/>
      <c r="H7" s="147" t="s">
        <v>5</v>
      </c>
      <c r="I7" s="142" t="s">
        <v>180</v>
      </c>
      <c r="J7" s="142" t="s">
        <v>181</v>
      </c>
      <c r="K7" s="136" t="s">
        <v>182</v>
      </c>
    </row>
    <row r="8" spans="1:12" ht="26.25" customHeight="1" x14ac:dyDescent="0.25">
      <c r="A8" s="144"/>
      <c r="B8" s="145"/>
      <c r="C8" s="145"/>
      <c r="D8" s="13" t="s">
        <v>6</v>
      </c>
      <c r="E8" s="13" t="s">
        <v>7</v>
      </c>
      <c r="F8" s="13" t="s">
        <v>103</v>
      </c>
      <c r="G8" s="13" t="s">
        <v>8</v>
      </c>
      <c r="H8" s="148"/>
      <c r="I8" s="143"/>
      <c r="J8" s="143"/>
      <c r="K8" s="136"/>
    </row>
    <row r="9" spans="1:12" x14ac:dyDescent="0.25">
      <c r="A9" s="14">
        <v>1</v>
      </c>
      <c r="B9" s="14">
        <v>2</v>
      </c>
      <c r="C9" s="14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 t="s">
        <v>108</v>
      </c>
      <c r="J9" s="12" t="s">
        <v>80</v>
      </c>
      <c r="K9" s="12" t="s">
        <v>76</v>
      </c>
    </row>
    <row r="10" spans="1:12" x14ac:dyDescent="0.25">
      <c r="A10" s="40" t="s">
        <v>9</v>
      </c>
      <c r="B10" s="41" t="s">
        <v>38</v>
      </c>
      <c r="C10" s="41" t="s">
        <v>39</v>
      </c>
      <c r="D10" s="41" t="s">
        <v>39</v>
      </c>
      <c r="E10" s="41" t="s">
        <v>42</v>
      </c>
      <c r="F10" s="41" t="s">
        <v>39</v>
      </c>
      <c r="G10" s="41" t="s">
        <v>68</v>
      </c>
      <c r="H10" s="41" t="s">
        <v>40</v>
      </c>
      <c r="I10" s="42">
        <f>I11+I17+I23+I50+I56+I33+I44</f>
        <v>39801</v>
      </c>
      <c r="J10" s="42">
        <f>K10-I10</f>
        <v>0</v>
      </c>
      <c r="K10" s="42">
        <f>K11+K17+K23+K50+K56+K33+K44</f>
        <v>39801</v>
      </c>
    </row>
    <row r="11" spans="1:12" ht="39" x14ac:dyDescent="0.25">
      <c r="A11" s="43" t="s">
        <v>10</v>
      </c>
      <c r="B11" s="44" t="s">
        <v>38</v>
      </c>
      <c r="C11" s="44" t="s">
        <v>41</v>
      </c>
      <c r="D11" s="44" t="s">
        <v>39</v>
      </c>
      <c r="E11" s="44" t="s">
        <v>42</v>
      </c>
      <c r="F11" s="44" t="s">
        <v>39</v>
      </c>
      <c r="G11" s="44" t="s">
        <v>68</v>
      </c>
      <c r="H11" s="44" t="s">
        <v>40</v>
      </c>
      <c r="I11" s="45">
        <f>I12</f>
        <v>2269</v>
      </c>
      <c r="J11" s="45">
        <f t="shared" ref="J11:J74" si="0">K11-I11</f>
        <v>0</v>
      </c>
      <c r="K11" s="45">
        <f>K12</f>
        <v>2269</v>
      </c>
    </row>
    <row r="12" spans="1:12" ht="39" x14ac:dyDescent="0.25">
      <c r="A12" s="46" t="s">
        <v>143</v>
      </c>
      <c r="B12" s="47" t="s">
        <v>38</v>
      </c>
      <c r="C12" s="47" t="s">
        <v>41</v>
      </c>
      <c r="D12" s="47" t="s">
        <v>144</v>
      </c>
      <c r="E12" s="47" t="s">
        <v>42</v>
      </c>
      <c r="F12" s="47" t="s">
        <v>39</v>
      </c>
      <c r="G12" s="47" t="s">
        <v>68</v>
      </c>
      <c r="H12" s="47" t="s">
        <v>40</v>
      </c>
      <c r="I12" s="48">
        <f>I13</f>
        <v>2269</v>
      </c>
      <c r="J12" s="48">
        <f t="shared" si="0"/>
        <v>0</v>
      </c>
      <c r="K12" s="48">
        <f>K13</f>
        <v>2269</v>
      </c>
      <c r="L12" s="27"/>
    </row>
    <row r="13" spans="1:12" ht="39" x14ac:dyDescent="0.25">
      <c r="A13" s="46" t="s">
        <v>116</v>
      </c>
      <c r="B13" s="47" t="s">
        <v>38</v>
      </c>
      <c r="C13" s="47" t="s">
        <v>41</v>
      </c>
      <c r="D13" s="47" t="s">
        <v>144</v>
      </c>
      <c r="E13" s="47" t="s">
        <v>42</v>
      </c>
      <c r="F13" s="47" t="s">
        <v>43</v>
      </c>
      <c r="G13" s="47" t="s">
        <v>68</v>
      </c>
      <c r="H13" s="47" t="s">
        <v>40</v>
      </c>
      <c r="I13" s="48">
        <f t="shared" ref="I13:K13" si="1">I14</f>
        <v>2269</v>
      </c>
      <c r="J13" s="48">
        <f t="shared" si="0"/>
        <v>0</v>
      </c>
      <c r="K13" s="48">
        <f t="shared" si="1"/>
        <v>2269</v>
      </c>
    </row>
    <row r="14" spans="1:12" x14ac:dyDescent="0.25">
      <c r="A14" s="49" t="s">
        <v>69</v>
      </c>
      <c r="B14" s="47" t="s">
        <v>38</v>
      </c>
      <c r="C14" s="47" t="s">
        <v>41</v>
      </c>
      <c r="D14" s="47" t="s">
        <v>144</v>
      </c>
      <c r="E14" s="47" t="s">
        <v>42</v>
      </c>
      <c r="F14" s="47" t="s">
        <v>43</v>
      </c>
      <c r="G14" s="47" t="s">
        <v>70</v>
      </c>
      <c r="H14" s="47" t="s">
        <v>40</v>
      </c>
      <c r="I14" s="48">
        <f>I15</f>
        <v>2269</v>
      </c>
      <c r="J14" s="48">
        <f t="shared" si="0"/>
        <v>0</v>
      </c>
      <c r="K14" s="48">
        <f>K15</f>
        <v>2269</v>
      </c>
    </row>
    <row r="15" spans="1:12" ht="63.75" x14ac:dyDescent="0.25">
      <c r="A15" s="49" t="s">
        <v>104</v>
      </c>
      <c r="B15" s="47" t="s">
        <v>38</v>
      </c>
      <c r="C15" s="47" t="s">
        <v>41</v>
      </c>
      <c r="D15" s="47" t="s">
        <v>144</v>
      </c>
      <c r="E15" s="47" t="s">
        <v>42</v>
      </c>
      <c r="F15" s="47" t="s">
        <v>43</v>
      </c>
      <c r="G15" s="47" t="s">
        <v>70</v>
      </c>
      <c r="H15" s="47" t="s">
        <v>66</v>
      </c>
      <c r="I15" s="48">
        <f>I16</f>
        <v>2269</v>
      </c>
      <c r="J15" s="48">
        <f t="shared" si="0"/>
        <v>0</v>
      </c>
      <c r="K15" s="48">
        <f>K16</f>
        <v>2269</v>
      </c>
    </row>
    <row r="16" spans="1:12" ht="25.5" x14ac:dyDescent="0.25">
      <c r="A16" s="49" t="s">
        <v>71</v>
      </c>
      <c r="B16" s="47" t="s">
        <v>38</v>
      </c>
      <c r="C16" s="47" t="s">
        <v>41</v>
      </c>
      <c r="D16" s="47" t="s">
        <v>144</v>
      </c>
      <c r="E16" s="47" t="s">
        <v>42</v>
      </c>
      <c r="F16" s="47" t="s">
        <v>43</v>
      </c>
      <c r="G16" s="47" t="s">
        <v>70</v>
      </c>
      <c r="H16" s="47" t="s">
        <v>72</v>
      </c>
      <c r="I16" s="48">
        <v>2269</v>
      </c>
      <c r="J16" s="48">
        <f t="shared" si="0"/>
        <v>0</v>
      </c>
      <c r="K16" s="48">
        <v>2269</v>
      </c>
    </row>
    <row r="17" spans="1:11" ht="51.75" x14ac:dyDescent="0.25">
      <c r="A17" s="50" t="s">
        <v>145</v>
      </c>
      <c r="B17" s="44" t="s">
        <v>38</v>
      </c>
      <c r="C17" s="44" t="s">
        <v>45</v>
      </c>
      <c r="D17" s="44" t="s">
        <v>39</v>
      </c>
      <c r="E17" s="44" t="s">
        <v>42</v>
      </c>
      <c r="F17" s="44" t="s">
        <v>39</v>
      </c>
      <c r="G17" s="44" t="s">
        <v>68</v>
      </c>
      <c r="H17" s="44" t="s">
        <v>40</v>
      </c>
      <c r="I17" s="45">
        <f t="shared" ref="I17:K20" si="2">I18</f>
        <v>116.2</v>
      </c>
      <c r="J17" s="45">
        <f t="shared" si="0"/>
        <v>0</v>
      </c>
      <c r="K17" s="45">
        <f t="shared" si="2"/>
        <v>116.2</v>
      </c>
    </row>
    <row r="18" spans="1:11" x14ac:dyDescent="0.25">
      <c r="A18" s="51" t="s">
        <v>20</v>
      </c>
      <c r="B18" s="47" t="s">
        <v>38</v>
      </c>
      <c r="C18" s="47" t="s">
        <v>45</v>
      </c>
      <c r="D18" s="47" t="s">
        <v>55</v>
      </c>
      <c r="E18" s="47" t="s">
        <v>42</v>
      </c>
      <c r="F18" s="47" t="s">
        <v>39</v>
      </c>
      <c r="G18" s="47" t="s">
        <v>68</v>
      </c>
      <c r="H18" s="47" t="s">
        <v>40</v>
      </c>
      <c r="I18" s="48">
        <f t="shared" si="2"/>
        <v>116.2</v>
      </c>
      <c r="J18" s="48">
        <f t="shared" si="0"/>
        <v>0</v>
      </c>
      <c r="K18" s="48">
        <f t="shared" si="2"/>
        <v>116.2</v>
      </c>
    </row>
    <row r="19" spans="1:11" ht="39" x14ac:dyDescent="0.25">
      <c r="A19" s="51" t="s">
        <v>146</v>
      </c>
      <c r="B19" s="47" t="s">
        <v>38</v>
      </c>
      <c r="C19" s="47" t="s">
        <v>45</v>
      </c>
      <c r="D19" s="47" t="s">
        <v>55</v>
      </c>
      <c r="E19" s="47" t="s">
        <v>42</v>
      </c>
      <c r="F19" s="25" t="s">
        <v>41</v>
      </c>
      <c r="G19" s="25" t="s">
        <v>68</v>
      </c>
      <c r="H19" s="47" t="s">
        <v>40</v>
      </c>
      <c r="I19" s="48">
        <f t="shared" si="2"/>
        <v>116.2</v>
      </c>
      <c r="J19" s="48">
        <f t="shared" si="0"/>
        <v>0</v>
      </c>
      <c r="K19" s="48">
        <f t="shared" si="2"/>
        <v>116.2</v>
      </c>
    </row>
    <row r="20" spans="1:11" ht="26.25" x14ac:dyDescent="0.25">
      <c r="A20" s="51" t="s">
        <v>147</v>
      </c>
      <c r="B20" s="47" t="s">
        <v>38</v>
      </c>
      <c r="C20" s="47" t="s">
        <v>45</v>
      </c>
      <c r="D20" s="47" t="s">
        <v>55</v>
      </c>
      <c r="E20" s="47" t="s">
        <v>42</v>
      </c>
      <c r="F20" s="25" t="s">
        <v>41</v>
      </c>
      <c r="G20" s="25" t="s">
        <v>148</v>
      </c>
      <c r="H20" s="47" t="s">
        <v>40</v>
      </c>
      <c r="I20" s="48">
        <f t="shared" si="2"/>
        <v>116.2</v>
      </c>
      <c r="J20" s="48">
        <f t="shared" si="0"/>
        <v>0</v>
      </c>
      <c r="K20" s="48">
        <f t="shared" si="2"/>
        <v>116.2</v>
      </c>
    </row>
    <row r="21" spans="1:11" ht="63.75" x14ac:dyDescent="0.25">
      <c r="A21" s="49" t="s">
        <v>104</v>
      </c>
      <c r="B21" s="47" t="s">
        <v>38</v>
      </c>
      <c r="C21" s="47" t="s">
        <v>45</v>
      </c>
      <c r="D21" s="47" t="s">
        <v>55</v>
      </c>
      <c r="E21" s="47" t="s">
        <v>42</v>
      </c>
      <c r="F21" s="47" t="s">
        <v>41</v>
      </c>
      <c r="G21" s="47" t="s">
        <v>148</v>
      </c>
      <c r="H21" s="47" t="s">
        <v>66</v>
      </c>
      <c r="I21" s="48">
        <f>I22</f>
        <v>116.2</v>
      </c>
      <c r="J21" s="48">
        <f t="shared" si="0"/>
        <v>0</v>
      </c>
      <c r="K21" s="48">
        <f>K22</f>
        <v>116.2</v>
      </c>
    </row>
    <row r="22" spans="1:11" ht="25.5" x14ac:dyDescent="0.25">
      <c r="A22" s="49" t="s">
        <v>71</v>
      </c>
      <c r="B22" s="47" t="s">
        <v>38</v>
      </c>
      <c r="C22" s="47" t="s">
        <v>45</v>
      </c>
      <c r="D22" s="47" t="s">
        <v>55</v>
      </c>
      <c r="E22" s="47" t="s">
        <v>42</v>
      </c>
      <c r="F22" s="47" t="s">
        <v>41</v>
      </c>
      <c r="G22" s="47" t="s">
        <v>148</v>
      </c>
      <c r="H22" s="47" t="s">
        <v>72</v>
      </c>
      <c r="I22" s="48">
        <v>116.2</v>
      </c>
      <c r="J22" s="48">
        <f t="shared" si="0"/>
        <v>0</v>
      </c>
      <c r="K22" s="48">
        <v>116.2</v>
      </c>
    </row>
    <row r="23" spans="1:11" ht="51.75" x14ac:dyDescent="0.25">
      <c r="A23" s="50" t="s">
        <v>11</v>
      </c>
      <c r="B23" s="44" t="s">
        <v>38</v>
      </c>
      <c r="C23" s="44" t="s">
        <v>43</v>
      </c>
      <c r="D23" s="44" t="s">
        <v>39</v>
      </c>
      <c r="E23" s="44" t="s">
        <v>42</v>
      </c>
      <c r="F23" s="44" t="s">
        <v>39</v>
      </c>
      <c r="G23" s="44" t="s">
        <v>68</v>
      </c>
      <c r="H23" s="44" t="s">
        <v>40</v>
      </c>
      <c r="I23" s="45">
        <f>I24</f>
        <v>22247.200000000001</v>
      </c>
      <c r="J23" s="45">
        <f t="shared" si="0"/>
        <v>0</v>
      </c>
      <c r="K23" s="45">
        <f>K24</f>
        <v>22247.200000000001</v>
      </c>
    </row>
    <row r="24" spans="1:11" ht="39" x14ac:dyDescent="0.25">
      <c r="A24" s="46" t="s">
        <v>143</v>
      </c>
      <c r="B24" s="47" t="s">
        <v>38</v>
      </c>
      <c r="C24" s="47" t="s">
        <v>43</v>
      </c>
      <c r="D24" s="47" t="s">
        <v>144</v>
      </c>
      <c r="E24" s="47" t="s">
        <v>42</v>
      </c>
      <c r="F24" s="47" t="s">
        <v>39</v>
      </c>
      <c r="G24" s="47" t="s">
        <v>68</v>
      </c>
      <c r="H24" s="47" t="s">
        <v>40</v>
      </c>
      <c r="I24" s="48">
        <f>I25</f>
        <v>22247.200000000001</v>
      </c>
      <c r="J24" s="48">
        <f t="shared" si="0"/>
        <v>0</v>
      </c>
      <c r="K24" s="48">
        <f>K25</f>
        <v>22247.200000000001</v>
      </c>
    </row>
    <row r="25" spans="1:11" ht="39" x14ac:dyDescent="0.25">
      <c r="A25" s="46" t="s">
        <v>117</v>
      </c>
      <c r="B25" s="47" t="s">
        <v>38</v>
      </c>
      <c r="C25" s="47" t="s">
        <v>43</v>
      </c>
      <c r="D25" s="47" t="s">
        <v>144</v>
      </c>
      <c r="E25" s="47" t="s">
        <v>42</v>
      </c>
      <c r="F25" s="47" t="s">
        <v>38</v>
      </c>
      <c r="G25" s="47" t="s">
        <v>68</v>
      </c>
      <c r="H25" s="47" t="s">
        <v>40</v>
      </c>
      <c r="I25" s="48">
        <f>I26</f>
        <v>22247.200000000001</v>
      </c>
      <c r="J25" s="48">
        <f t="shared" si="0"/>
        <v>0</v>
      </c>
      <c r="K25" s="48">
        <f>K26</f>
        <v>22247.200000000001</v>
      </c>
    </row>
    <row r="26" spans="1:11" ht="26.25" x14ac:dyDescent="0.25">
      <c r="A26" s="52" t="s">
        <v>73</v>
      </c>
      <c r="B26" s="47" t="s">
        <v>38</v>
      </c>
      <c r="C26" s="47" t="s">
        <v>43</v>
      </c>
      <c r="D26" s="47" t="s">
        <v>144</v>
      </c>
      <c r="E26" s="47" t="s">
        <v>42</v>
      </c>
      <c r="F26" s="47" t="s">
        <v>38</v>
      </c>
      <c r="G26" s="47" t="s">
        <v>74</v>
      </c>
      <c r="H26" s="47" t="s">
        <v>40</v>
      </c>
      <c r="I26" s="48">
        <f>I27+I29+I31</f>
        <v>22247.200000000001</v>
      </c>
      <c r="J26" s="48">
        <f t="shared" si="0"/>
        <v>0</v>
      </c>
      <c r="K26" s="48">
        <f>K27+K29+K31</f>
        <v>22247.200000000001</v>
      </c>
    </row>
    <row r="27" spans="1:11" ht="63.75" x14ac:dyDescent="0.25">
      <c r="A27" s="49" t="s">
        <v>104</v>
      </c>
      <c r="B27" s="47" t="s">
        <v>38</v>
      </c>
      <c r="C27" s="47" t="s">
        <v>43</v>
      </c>
      <c r="D27" s="47" t="s">
        <v>144</v>
      </c>
      <c r="E27" s="47" t="s">
        <v>42</v>
      </c>
      <c r="F27" s="47" t="s">
        <v>38</v>
      </c>
      <c r="G27" s="47" t="s">
        <v>74</v>
      </c>
      <c r="H27" s="47" t="s">
        <v>66</v>
      </c>
      <c r="I27" s="48">
        <f>I28</f>
        <v>22029</v>
      </c>
      <c r="J27" s="48">
        <f t="shared" si="0"/>
        <v>0</v>
      </c>
      <c r="K27" s="48">
        <f>K28</f>
        <v>22029</v>
      </c>
    </row>
    <row r="28" spans="1:11" ht="25.5" x14ac:dyDescent="0.25">
      <c r="A28" s="49" t="s">
        <v>71</v>
      </c>
      <c r="B28" s="47" t="s">
        <v>38</v>
      </c>
      <c r="C28" s="47" t="s">
        <v>43</v>
      </c>
      <c r="D28" s="47" t="s">
        <v>144</v>
      </c>
      <c r="E28" s="47" t="s">
        <v>42</v>
      </c>
      <c r="F28" s="47" t="s">
        <v>38</v>
      </c>
      <c r="G28" s="47" t="s">
        <v>74</v>
      </c>
      <c r="H28" s="47" t="s">
        <v>72</v>
      </c>
      <c r="I28" s="48">
        <f>21845+184</f>
        <v>22029</v>
      </c>
      <c r="J28" s="48">
        <f t="shared" si="0"/>
        <v>0</v>
      </c>
      <c r="K28" s="48">
        <f>21845+184</f>
        <v>22029</v>
      </c>
    </row>
    <row r="29" spans="1:11" ht="25.5" x14ac:dyDescent="0.25">
      <c r="A29" s="49" t="s">
        <v>105</v>
      </c>
      <c r="B29" s="47" t="s">
        <v>38</v>
      </c>
      <c r="C29" s="47" t="s">
        <v>43</v>
      </c>
      <c r="D29" s="47" t="s">
        <v>144</v>
      </c>
      <c r="E29" s="47" t="s">
        <v>42</v>
      </c>
      <c r="F29" s="47" t="s">
        <v>38</v>
      </c>
      <c r="G29" s="47" t="s">
        <v>74</v>
      </c>
      <c r="H29" s="47" t="s">
        <v>51</v>
      </c>
      <c r="I29" s="48">
        <f>I30</f>
        <v>185.2</v>
      </c>
      <c r="J29" s="48">
        <f t="shared" si="0"/>
        <v>0</v>
      </c>
      <c r="K29" s="48">
        <f>K30</f>
        <v>185.2</v>
      </c>
    </row>
    <row r="30" spans="1:11" ht="26.25" x14ac:dyDescent="0.25">
      <c r="A30" s="38" t="s">
        <v>65</v>
      </c>
      <c r="B30" s="47" t="s">
        <v>38</v>
      </c>
      <c r="C30" s="47" t="s">
        <v>43</v>
      </c>
      <c r="D30" s="47" t="s">
        <v>144</v>
      </c>
      <c r="E30" s="47" t="s">
        <v>42</v>
      </c>
      <c r="F30" s="47" t="s">
        <v>38</v>
      </c>
      <c r="G30" s="47" t="s">
        <v>74</v>
      </c>
      <c r="H30" s="47" t="s">
        <v>52</v>
      </c>
      <c r="I30" s="48">
        <v>185.2</v>
      </c>
      <c r="J30" s="48">
        <f t="shared" si="0"/>
        <v>0</v>
      </c>
      <c r="K30" s="48">
        <v>185.2</v>
      </c>
    </row>
    <row r="31" spans="1:11" x14ac:dyDescent="0.25">
      <c r="A31" s="38" t="s">
        <v>12</v>
      </c>
      <c r="B31" s="47" t="s">
        <v>38</v>
      </c>
      <c r="C31" s="47" t="s">
        <v>43</v>
      </c>
      <c r="D31" s="47" t="s">
        <v>144</v>
      </c>
      <c r="E31" s="47" t="s">
        <v>42</v>
      </c>
      <c r="F31" s="47" t="s">
        <v>38</v>
      </c>
      <c r="G31" s="47" t="s">
        <v>74</v>
      </c>
      <c r="H31" s="47" t="s">
        <v>56</v>
      </c>
      <c r="I31" s="48">
        <f>I32</f>
        <v>33</v>
      </c>
      <c r="J31" s="48">
        <f t="shared" si="0"/>
        <v>0</v>
      </c>
      <c r="K31" s="48">
        <f>K32</f>
        <v>33</v>
      </c>
    </row>
    <row r="32" spans="1:11" x14ac:dyDescent="0.25">
      <c r="A32" s="53" t="s">
        <v>61</v>
      </c>
      <c r="B32" s="47" t="s">
        <v>38</v>
      </c>
      <c r="C32" s="47" t="s">
        <v>43</v>
      </c>
      <c r="D32" s="47" t="s">
        <v>144</v>
      </c>
      <c r="E32" s="47" t="s">
        <v>42</v>
      </c>
      <c r="F32" s="47" t="s">
        <v>38</v>
      </c>
      <c r="G32" s="47" t="s">
        <v>74</v>
      </c>
      <c r="H32" s="47" t="s">
        <v>75</v>
      </c>
      <c r="I32" s="48">
        <v>33</v>
      </c>
      <c r="J32" s="48">
        <f t="shared" si="0"/>
        <v>0</v>
      </c>
      <c r="K32" s="48">
        <v>33</v>
      </c>
    </row>
    <row r="33" spans="1:11" ht="39" x14ac:dyDescent="0.25">
      <c r="A33" s="54" t="s">
        <v>113</v>
      </c>
      <c r="B33" s="44" t="s">
        <v>38</v>
      </c>
      <c r="C33" s="44" t="s">
        <v>100</v>
      </c>
      <c r="D33" s="44" t="s">
        <v>39</v>
      </c>
      <c r="E33" s="44" t="s">
        <v>42</v>
      </c>
      <c r="F33" s="44" t="s">
        <v>39</v>
      </c>
      <c r="G33" s="44" t="s">
        <v>68</v>
      </c>
      <c r="H33" s="44" t="s">
        <v>40</v>
      </c>
      <c r="I33" s="45">
        <f>I39+I34</f>
        <v>115.1</v>
      </c>
      <c r="J33" s="45">
        <f t="shared" si="0"/>
        <v>0</v>
      </c>
      <c r="K33" s="45">
        <f>K39+K34</f>
        <v>115.1</v>
      </c>
    </row>
    <row r="34" spans="1:11" x14ac:dyDescent="0.25">
      <c r="A34" s="38" t="s">
        <v>20</v>
      </c>
      <c r="B34" s="47" t="s">
        <v>38</v>
      </c>
      <c r="C34" s="47" t="s">
        <v>100</v>
      </c>
      <c r="D34" s="47" t="s">
        <v>55</v>
      </c>
      <c r="E34" s="47" t="s">
        <v>42</v>
      </c>
      <c r="F34" s="47" t="s">
        <v>39</v>
      </c>
      <c r="G34" s="47" t="s">
        <v>68</v>
      </c>
      <c r="H34" s="47" t="s">
        <v>40</v>
      </c>
      <c r="I34" s="48">
        <f t="shared" ref="I34:K36" si="3">I35</f>
        <v>52.5</v>
      </c>
      <c r="J34" s="48">
        <f t="shared" si="0"/>
        <v>0</v>
      </c>
      <c r="K34" s="48">
        <f t="shared" si="3"/>
        <v>52.5</v>
      </c>
    </row>
    <row r="35" spans="1:11" ht="39" x14ac:dyDescent="0.25">
      <c r="A35" s="51" t="s">
        <v>146</v>
      </c>
      <c r="B35" s="47" t="s">
        <v>38</v>
      </c>
      <c r="C35" s="47" t="s">
        <v>100</v>
      </c>
      <c r="D35" s="47" t="s">
        <v>55</v>
      </c>
      <c r="E35" s="47" t="s">
        <v>42</v>
      </c>
      <c r="F35" s="47" t="s">
        <v>41</v>
      </c>
      <c r="G35" s="47" t="s">
        <v>68</v>
      </c>
      <c r="H35" s="47" t="s">
        <v>40</v>
      </c>
      <c r="I35" s="48">
        <f t="shared" si="3"/>
        <v>52.5</v>
      </c>
      <c r="J35" s="48">
        <f t="shared" si="0"/>
        <v>0</v>
      </c>
      <c r="K35" s="48">
        <f t="shared" si="3"/>
        <v>52.5</v>
      </c>
    </row>
    <row r="36" spans="1:11" ht="64.5" x14ac:dyDescent="0.25">
      <c r="A36" s="38" t="s">
        <v>138</v>
      </c>
      <c r="B36" s="47" t="s">
        <v>38</v>
      </c>
      <c r="C36" s="47" t="s">
        <v>100</v>
      </c>
      <c r="D36" s="47" t="s">
        <v>55</v>
      </c>
      <c r="E36" s="47" t="s">
        <v>42</v>
      </c>
      <c r="F36" s="47" t="s">
        <v>41</v>
      </c>
      <c r="G36" s="47" t="s">
        <v>114</v>
      </c>
      <c r="H36" s="47" t="s">
        <v>40</v>
      </c>
      <c r="I36" s="48">
        <f t="shared" si="3"/>
        <v>52.5</v>
      </c>
      <c r="J36" s="48">
        <f t="shared" si="0"/>
        <v>0</v>
      </c>
      <c r="K36" s="48">
        <f t="shared" si="3"/>
        <v>52.5</v>
      </c>
    </row>
    <row r="37" spans="1:11" ht="54.75" customHeight="1" x14ac:dyDescent="0.25">
      <c r="A37" s="38" t="s">
        <v>34</v>
      </c>
      <c r="B37" s="47" t="s">
        <v>38</v>
      </c>
      <c r="C37" s="47" t="s">
        <v>100</v>
      </c>
      <c r="D37" s="47" t="s">
        <v>55</v>
      </c>
      <c r="E37" s="47" t="s">
        <v>42</v>
      </c>
      <c r="F37" s="47" t="s">
        <v>41</v>
      </c>
      <c r="G37" s="47" t="s">
        <v>114</v>
      </c>
      <c r="H37" s="47" t="s">
        <v>101</v>
      </c>
      <c r="I37" s="48">
        <f>I38</f>
        <v>52.5</v>
      </c>
      <c r="J37" s="48">
        <f t="shared" si="0"/>
        <v>0</v>
      </c>
      <c r="K37" s="48">
        <f>K38</f>
        <v>52.5</v>
      </c>
    </row>
    <row r="38" spans="1:11" x14ac:dyDescent="0.25">
      <c r="A38" s="55" t="s">
        <v>62</v>
      </c>
      <c r="B38" s="47" t="s">
        <v>38</v>
      </c>
      <c r="C38" s="47" t="s">
        <v>100</v>
      </c>
      <c r="D38" s="47" t="s">
        <v>55</v>
      </c>
      <c r="E38" s="47" t="s">
        <v>42</v>
      </c>
      <c r="F38" s="47" t="s">
        <v>41</v>
      </c>
      <c r="G38" s="47" t="s">
        <v>114</v>
      </c>
      <c r="H38" s="47" t="s">
        <v>102</v>
      </c>
      <c r="I38" s="48">
        <v>52.5</v>
      </c>
      <c r="J38" s="48">
        <f t="shared" si="0"/>
        <v>0</v>
      </c>
      <c r="K38" s="48">
        <v>52.5</v>
      </c>
    </row>
    <row r="39" spans="1:11" ht="64.5" x14ac:dyDescent="0.25">
      <c r="A39" s="52" t="s">
        <v>150</v>
      </c>
      <c r="B39" s="47" t="s">
        <v>38</v>
      </c>
      <c r="C39" s="47" t="s">
        <v>100</v>
      </c>
      <c r="D39" s="47" t="s">
        <v>149</v>
      </c>
      <c r="E39" s="47" t="s">
        <v>42</v>
      </c>
      <c r="F39" s="47" t="s">
        <v>39</v>
      </c>
      <c r="G39" s="47" t="s">
        <v>68</v>
      </c>
      <c r="H39" s="47" t="s">
        <v>40</v>
      </c>
      <c r="I39" s="48">
        <f>I40</f>
        <v>62.6</v>
      </c>
      <c r="J39" s="48">
        <f t="shared" si="0"/>
        <v>0</v>
      </c>
      <c r="K39" s="48">
        <f>K40</f>
        <v>62.6</v>
      </c>
    </row>
    <row r="40" spans="1:11" ht="26.25" x14ac:dyDescent="0.25">
      <c r="A40" s="53" t="s">
        <v>151</v>
      </c>
      <c r="B40" s="47" t="s">
        <v>38</v>
      </c>
      <c r="C40" s="47" t="s">
        <v>100</v>
      </c>
      <c r="D40" s="47" t="s">
        <v>149</v>
      </c>
      <c r="E40" s="47" t="s">
        <v>42</v>
      </c>
      <c r="F40" s="47" t="s">
        <v>41</v>
      </c>
      <c r="G40" s="47" t="s">
        <v>68</v>
      </c>
      <c r="H40" s="47" t="s">
        <v>40</v>
      </c>
      <c r="I40" s="48">
        <f t="shared" ref="I40:K41" si="4">I41</f>
        <v>62.6</v>
      </c>
      <c r="J40" s="48">
        <f t="shared" si="0"/>
        <v>0</v>
      </c>
      <c r="K40" s="48">
        <f t="shared" si="4"/>
        <v>62.6</v>
      </c>
    </row>
    <row r="41" spans="1:11" ht="64.5" x14ac:dyDescent="0.25">
      <c r="A41" s="53" t="s">
        <v>138</v>
      </c>
      <c r="B41" s="47" t="s">
        <v>38</v>
      </c>
      <c r="C41" s="47" t="s">
        <v>100</v>
      </c>
      <c r="D41" s="47" t="s">
        <v>149</v>
      </c>
      <c r="E41" s="47" t="s">
        <v>42</v>
      </c>
      <c r="F41" s="47" t="s">
        <v>41</v>
      </c>
      <c r="G41" s="47" t="s">
        <v>114</v>
      </c>
      <c r="H41" s="47" t="s">
        <v>40</v>
      </c>
      <c r="I41" s="48">
        <f t="shared" si="4"/>
        <v>62.6</v>
      </c>
      <c r="J41" s="48">
        <f t="shared" si="0"/>
        <v>0</v>
      </c>
      <c r="K41" s="48">
        <f t="shared" si="4"/>
        <v>62.6</v>
      </c>
    </row>
    <row r="42" spans="1:11" ht="53.25" customHeight="1" x14ac:dyDescent="0.25">
      <c r="A42" s="38" t="s">
        <v>34</v>
      </c>
      <c r="B42" s="47" t="s">
        <v>38</v>
      </c>
      <c r="C42" s="47" t="s">
        <v>100</v>
      </c>
      <c r="D42" s="47" t="s">
        <v>149</v>
      </c>
      <c r="E42" s="47" t="s">
        <v>42</v>
      </c>
      <c r="F42" s="47" t="s">
        <v>41</v>
      </c>
      <c r="G42" s="47" t="s">
        <v>114</v>
      </c>
      <c r="H42" s="47" t="s">
        <v>101</v>
      </c>
      <c r="I42" s="48">
        <f>I43</f>
        <v>62.6</v>
      </c>
      <c r="J42" s="48">
        <f t="shared" si="0"/>
        <v>0</v>
      </c>
      <c r="K42" s="48">
        <f>K43</f>
        <v>62.6</v>
      </c>
    </row>
    <row r="43" spans="1:11" x14ac:dyDescent="0.25">
      <c r="A43" s="55" t="s">
        <v>62</v>
      </c>
      <c r="B43" s="47" t="s">
        <v>38</v>
      </c>
      <c r="C43" s="47" t="s">
        <v>100</v>
      </c>
      <c r="D43" s="47" t="s">
        <v>149</v>
      </c>
      <c r="E43" s="47" t="s">
        <v>42</v>
      </c>
      <c r="F43" s="47" t="s">
        <v>41</v>
      </c>
      <c r="G43" s="47" t="s">
        <v>114</v>
      </c>
      <c r="H43" s="47" t="s">
        <v>102</v>
      </c>
      <c r="I43" s="48">
        <v>62.6</v>
      </c>
      <c r="J43" s="48">
        <f t="shared" si="0"/>
        <v>0</v>
      </c>
      <c r="K43" s="48">
        <v>62.6</v>
      </c>
    </row>
    <row r="44" spans="1:11" x14ac:dyDescent="0.25">
      <c r="A44" s="56" t="s">
        <v>196</v>
      </c>
      <c r="B44" s="44" t="s">
        <v>38</v>
      </c>
      <c r="C44" s="57" t="s">
        <v>197</v>
      </c>
      <c r="D44" s="44" t="s">
        <v>39</v>
      </c>
      <c r="E44" s="44" t="s">
        <v>42</v>
      </c>
      <c r="F44" s="44" t="s">
        <v>39</v>
      </c>
      <c r="G44" s="44" t="s">
        <v>68</v>
      </c>
      <c r="H44" s="44" t="s">
        <v>40</v>
      </c>
      <c r="I44" s="45">
        <f>I45</f>
        <v>319</v>
      </c>
      <c r="J44" s="45">
        <f t="shared" si="0"/>
        <v>0</v>
      </c>
      <c r="K44" s="45">
        <f>K45</f>
        <v>319</v>
      </c>
    </row>
    <row r="45" spans="1:11" x14ac:dyDescent="0.25">
      <c r="A45" s="53" t="s">
        <v>20</v>
      </c>
      <c r="B45" s="47" t="s">
        <v>38</v>
      </c>
      <c r="C45" s="47" t="s">
        <v>197</v>
      </c>
      <c r="D45" s="47" t="s">
        <v>55</v>
      </c>
      <c r="E45" s="47" t="s">
        <v>42</v>
      </c>
      <c r="F45" s="47" t="s">
        <v>39</v>
      </c>
      <c r="G45" s="47" t="s">
        <v>68</v>
      </c>
      <c r="H45" s="47" t="s">
        <v>40</v>
      </c>
      <c r="I45" s="48">
        <f t="shared" ref="I45:K47" si="5">I46</f>
        <v>319</v>
      </c>
      <c r="J45" s="48">
        <f t="shared" si="0"/>
        <v>0</v>
      </c>
      <c r="K45" s="48">
        <f t="shared" si="5"/>
        <v>319</v>
      </c>
    </row>
    <row r="46" spans="1:11" ht="39" x14ac:dyDescent="0.25">
      <c r="A46" s="53" t="s">
        <v>195</v>
      </c>
      <c r="B46" s="47" t="s">
        <v>38</v>
      </c>
      <c r="C46" s="47" t="s">
        <v>197</v>
      </c>
      <c r="D46" s="47" t="s">
        <v>55</v>
      </c>
      <c r="E46" s="47" t="s">
        <v>42</v>
      </c>
      <c r="F46" s="47" t="s">
        <v>38</v>
      </c>
      <c r="G46" s="47" t="s">
        <v>68</v>
      </c>
      <c r="H46" s="47" t="s">
        <v>40</v>
      </c>
      <c r="I46" s="48">
        <f t="shared" si="5"/>
        <v>319</v>
      </c>
      <c r="J46" s="48">
        <f t="shared" si="0"/>
        <v>0</v>
      </c>
      <c r="K46" s="48">
        <f t="shared" si="5"/>
        <v>319</v>
      </c>
    </row>
    <row r="47" spans="1:11" ht="26.25" x14ac:dyDescent="0.25">
      <c r="A47" s="53" t="s">
        <v>198</v>
      </c>
      <c r="B47" s="47" t="s">
        <v>38</v>
      </c>
      <c r="C47" s="47" t="s">
        <v>197</v>
      </c>
      <c r="D47" s="47" t="s">
        <v>55</v>
      </c>
      <c r="E47" s="47" t="s">
        <v>42</v>
      </c>
      <c r="F47" s="47" t="s">
        <v>38</v>
      </c>
      <c r="G47" s="47" t="s">
        <v>199</v>
      </c>
      <c r="H47" s="47" t="s">
        <v>40</v>
      </c>
      <c r="I47" s="48">
        <f t="shared" si="5"/>
        <v>319</v>
      </c>
      <c r="J47" s="48">
        <f t="shared" si="0"/>
        <v>0</v>
      </c>
      <c r="K47" s="48">
        <f t="shared" si="5"/>
        <v>319</v>
      </c>
    </row>
    <row r="48" spans="1:11" ht="26.25" x14ac:dyDescent="0.25">
      <c r="A48" s="53" t="s">
        <v>65</v>
      </c>
      <c r="B48" s="47" t="s">
        <v>38</v>
      </c>
      <c r="C48" s="47" t="s">
        <v>197</v>
      </c>
      <c r="D48" s="47" t="s">
        <v>55</v>
      </c>
      <c r="E48" s="47" t="s">
        <v>42</v>
      </c>
      <c r="F48" s="47" t="s">
        <v>38</v>
      </c>
      <c r="G48" s="47" t="s">
        <v>199</v>
      </c>
      <c r="H48" s="47" t="s">
        <v>56</v>
      </c>
      <c r="I48" s="48">
        <f>I49</f>
        <v>319</v>
      </c>
      <c r="J48" s="48">
        <f t="shared" si="0"/>
        <v>0</v>
      </c>
      <c r="K48" s="48">
        <f>K49</f>
        <v>319</v>
      </c>
    </row>
    <row r="49" spans="1:11" ht="26.25" x14ac:dyDescent="0.25">
      <c r="A49" s="53" t="s">
        <v>200</v>
      </c>
      <c r="B49" s="47" t="s">
        <v>38</v>
      </c>
      <c r="C49" s="47" t="s">
        <v>197</v>
      </c>
      <c r="D49" s="47" t="s">
        <v>55</v>
      </c>
      <c r="E49" s="47" t="s">
        <v>42</v>
      </c>
      <c r="F49" s="47" t="s">
        <v>38</v>
      </c>
      <c r="G49" s="47" t="s">
        <v>199</v>
      </c>
      <c r="H49" s="47" t="s">
        <v>201</v>
      </c>
      <c r="I49" s="48">
        <v>319</v>
      </c>
      <c r="J49" s="48">
        <f t="shared" si="0"/>
        <v>0</v>
      </c>
      <c r="K49" s="48">
        <v>319</v>
      </c>
    </row>
    <row r="50" spans="1:11" x14ac:dyDescent="0.25">
      <c r="A50" s="58" t="s">
        <v>13</v>
      </c>
      <c r="B50" s="59" t="s">
        <v>38</v>
      </c>
      <c r="C50" s="59" t="s">
        <v>76</v>
      </c>
      <c r="D50" s="59" t="s">
        <v>39</v>
      </c>
      <c r="E50" s="59" t="s">
        <v>42</v>
      </c>
      <c r="F50" s="59" t="s">
        <v>39</v>
      </c>
      <c r="G50" s="59" t="s">
        <v>68</v>
      </c>
      <c r="H50" s="59" t="s">
        <v>40</v>
      </c>
      <c r="I50" s="60">
        <f>I51</f>
        <v>100</v>
      </c>
      <c r="J50" s="60">
        <f t="shared" si="0"/>
        <v>0</v>
      </c>
      <c r="K50" s="60">
        <f>K51</f>
        <v>100</v>
      </c>
    </row>
    <row r="51" spans="1:11" ht="64.5" x14ac:dyDescent="0.25">
      <c r="A51" s="52" t="s">
        <v>150</v>
      </c>
      <c r="B51" s="47" t="s">
        <v>38</v>
      </c>
      <c r="C51" s="47" t="s">
        <v>76</v>
      </c>
      <c r="D51" s="47" t="s">
        <v>149</v>
      </c>
      <c r="E51" s="47" t="s">
        <v>42</v>
      </c>
      <c r="F51" s="47" t="s">
        <v>39</v>
      </c>
      <c r="G51" s="47" t="s">
        <v>68</v>
      </c>
      <c r="H51" s="47" t="s">
        <v>40</v>
      </c>
      <c r="I51" s="48">
        <f>I52</f>
        <v>100</v>
      </c>
      <c r="J51" s="48">
        <f t="shared" si="0"/>
        <v>0</v>
      </c>
      <c r="K51" s="48">
        <f>K52</f>
        <v>100</v>
      </c>
    </row>
    <row r="52" spans="1:11" ht="26.25" x14ac:dyDescent="0.25">
      <c r="A52" s="38" t="s">
        <v>77</v>
      </c>
      <c r="B52" s="47" t="s">
        <v>38</v>
      </c>
      <c r="C52" s="47" t="s">
        <v>76</v>
      </c>
      <c r="D52" s="47" t="s">
        <v>149</v>
      </c>
      <c r="E52" s="47" t="s">
        <v>42</v>
      </c>
      <c r="F52" s="47" t="s">
        <v>45</v>
      </c>
      <c r="G52" s="47" t="s">
        <v>68</v>
      </c>
      <c r="H52" s="47" t="s">
        <v>40</v>
      </c>
      <c r="I52" s="48">
        <f t="shared" ref="I52:K53" si="6">I53</f>
        <v>100</v>
      </c>
      <c r="J52" s="48">
        <f t="shared" si="0"/>
        <v>0</v>
      </c>
      <c r="K52" s="48">
        <f t="shared" si="6"/>
        <v>100</v>
      </c>
    </row>
    <row r="53" spans="1:11" x14ac:dyDescent="0.25">
      <c r="A53" s="53" t="s">
        <v>139</v>
      </c>
      <c r="B53" s="47" t="s">
        <v>38</v>
      </c>
      <c r="C53" s="47" t="s">
        <v>76</v>
      </c>
      <c r="D53" s="47" t="s">
        <v>149</v>
      </c>
      <c r="E53" s="47" t="s">
        <v>42</v>
      </c>
      <c r="F53" s="47" t="s">
        <v>45</v>
      </c>
      <c r="G53" s="47" t="s">
        <v>78</v>
      </c>
      <c r="H53" s="47" t="s">
        <v>40</v>
      </c>
      <c r="I53" s="48">
        <f t="shared" si="6"/>
        <v>100</v>
      </c>
      <c r="J53" s="48">
        <f t="shared" si="0"/>
        <v>0</v>
      </c>
      <c r="K53" s="48">
        <f t="shared" si="6"/>
        <v>100</v>
      </c>
    </row>
    <row r="54" spans="1:11" x14ac:dyDescent="0.25">
      <c r="A54" s="38" t="s">
        <v>12</v>
      </c>
      <c r="B54" s="47" t="s">
        <v>38</v>
      </c>
      <c r="C54" s="47" t="s">
        <v>76</v>
      </c>
      <c r="D54" s="47" t="s">
        <v>149</v>
      </c>
      <c r="E54" s="47" t="s">
        <v>42</v>
      </c>
      <c r="F54" s="47" t="s">
        <v>45</v>
      </c>
      <c r="G54" s="47" t="s">
        <v>78</v>
      </c>
      <c r="H54" s="47" t="s">
        <v>56</v>
      </c>
      <c r="I54" s="48">
        <f>I55</f>
        <v>100</v>
      </c>
      <c r="J54" s="48">
        <f t="shared" si="0"/>
        <v>0</v>
      </c>
      <c r="K54" s="48">
        <f>K55</f>
        <v>100</v>
      </c>
    </row>
    <row r="55" spans="1:11" x14ac:dyDescent="0.25">
      <c r="A55" s="38" t="s">
        <v>14</v>
      </c>
      <c r="B55" s="47" t="s">
        <v>38</v>
      </c>
      <c r="C55" s="47" t="s">
        <v>76</v>
      </c>
      <c r="D55" s="47" t="s">
        <v>149</v>
      </c>
      <c r="E55" s="47" t="s">
        <v>42</v>
      </c>
      <c r="F55" s="47" t="s">
        <v>45</v>
      </c>
      <c r="G55" s="47" t="s">
        <v>78</v>
      </c>
      <c r="H55" s="47" t="s">
        <v>57</v>
      </c>
      <c r="I55" s="48">
        <v>100</v>
      </c>
      <c r="J55" s="48">
        <f t="shared" si="0"/>
        <v>0</v>
      </c>
      <c r="K55" s="48">
        <v>100</v>
      </c>
    </row>
    <row r="56" spans="1:11" x14ac:dyDescent="0.25">
      <c r="A56" s="61" t="s">
        <v>15</v>
      </c>
      <c r="B56" s="44" t="s">
        <v>38</v>
      </c>
      <c r="C56" s="44" t="s">
        <v>49</v>
      </c>
      <c r="D56" s="44" t="s">
        <v>39</v>
      </c>
      <c r="E56" s="44" t="s">
        <v>42</v>
      </c>
      <c r="F56" s="44" t="s">
        <v>39</v>
      </c>
      <c r="G56" s="44" t="s">
        <v>68</v>
      </c>
      <c r="H56" s="44" t="s">
        <v>40</v>
      </c>
      <c r="I56" s="45">
        <f>I66+I57+I76</f>
        <v>14634.499999999998</v>
      </c>
      <c r="J56" s="45">
        <f t="shared" si="0"/>
        <v>0</v>
      </c>
      <c r="K56" s="45">
        <f>K66+K57+K76</f>
        <v>14634.499999999998</v>
      </c>
    </row>
    <row r="57" spans="1:11" ht="39" x14ac:dyDescent="0.25">
      <c r="A57" s="52" t="s">
        <v>143</v>
      </c>
      <c r="B57" s="47" t="s">
        <v>38</v>
      </c>
      <c r="C57" s="47" t="s">
        <v>49</v>
      </c>
      <c r="D57" s="47" t="s">
        <v>144</v>
      </c>
      <c r="E57" s="47" t="s">
        <v>42</v>
      </c>
      <c r="F57" s="47" t="s">
        <v>39</v>
      </c>
      <c r="G57" s="47" t="s">
        <v>68</v>
      </c>
      <c r="H57" s="47" t="s">
        <v>40</v>
      </c>
      <c r="I57" s="48">
        <f>I58</f>
        <v>14523.399999999998</v>
      </c>
      <c r="J57" s="48">
        <f t="shared" si="0"/>
        <v>0</v>
      </c>
      <c r="K57" s="48">
        <f>K58</f>
        <v>14523.399999999998</v>
      </c>
    </row>
    <row r="58" spans="1:11" ht="51.75" x14ac:dyDescent="0.25">
      <c r="A58" s="53" t="s">
        <v>119</v>
      </c>
      <c r="B58" s="47" t="s">
        <v>38</v>
      </c>
      <c r="C58" s="47" t="s">
        <v>49</v>
      </c>
      <c r="D58" s="47" t="s">
        <v>144</v>
      </c>
      <c r="E58" s="47" t="s">
        <v>42</v>
      </c>
      <c r="F58" s="47" t="s">
        <v>41</v>
      </c>
      <c r="G58" s="47" t="s">
        <v>68</v>
      </c>
      <c r="H58" s="47" t="s">
        <v>40</v>
      </c>
      <c r="I58" s="48">
        <f>I59</f>
        <v>14523.399999999998</v>
      </c>
      <c r="J58" s="48">
        <f t="shared" si="0"/>
        <v>0</v>
      </c>
      <c r="K58" s="48">
        <f>K59</f>
        <v>14523.399999999998</v>
      </c>
    </row>
    <row r="59" spans="1:11" ht="26.25" x14ac:dyDescent="0.25">
      <c r="A59" s="53" t="s">
        <v>87</v>
      </c>
      <c r="B59" s="47" t="s">
        <v>38</v>
      </c>
      <c r="C59" s="47" t="s">
        <v>49</v>
      </c>
      <c r="D59" s="47" t="s">
        <v>144</v>
      </c>
      <c r="E59" s="47" t="s">
        <v>42</v>
      </c>
      <c r="F59" s="47" t="s">
        <v>41</v>
      </c>
      <c r="G59" s="47" t="s">
        <v>88</v>
      </c>
      <c r="H59" s="47" t="s">
        <v>40</v>
      </c>
      <c r="I59" s="48">
        <f>I60+I62+I64</f>
        <v>14523.399999999998</v>
      </c>
      <c r="J59" s="48">
        <f t="shared" si="0"/>
        <v>0</v>
      </c>
      <c r="K59" s="48">
        <f>K60+K62+K64</f>
        <v>14523.399999999998</v>
      </c>
    </row>
    <row r="60" spans="1:11" ht="63.75" x14ac:dyDescent="0.25">
      <c r="A60" s="49" t="s">
        <v>104</v>
      </c>
      <c r="B60" s="47" t="s">
        <v>38</v>
      </c>
      <c r="C60" s="47" t="s">
        <v>49</v>
      </c>
      <c r="D60" s="47" t="s">
        <v>144</v>
      </c>
      <c r="E60" s="47" t="s">
        <v>42</v>
      </c>
      <c r="F60" s="47" t="s">
        <v>41</v>
      </c>
      <c r="G60" s="47" t="s">
        <v>88</v>
      </c>
      <c r="H60" s="47" t="s">
        <v>66</v>
      </c>
      <c r="I60" s="48">
        <f>I61</f>
        <v>10571.3</v>
      </c>
      <c r="J60" s="48">
        <f t="shared" si="0"/>
        <v>0</v>
      </c>
      <c r="K60" s="48">
        <f>K61</f>
        <v>10571.3</v>
      </c>
    </row>
    <row r="61" spans="1:11" x14ac:dyDescent="0.25">
      <c r="A61" s="53" t="s">
        <v>17</v>
      </c>
      <c r="B61" s="47" t="s">
        <v>38</v>
      </c>
      <c r="C61" s="47" t="s">
        <v>49</v>
      </c>
      <c r="D61" s="47" t="s">
        <v>144</v>
      </c>
      <c r="E61" s="47" t="s">
        <v>42</v>
      </c>
      <c r="F61" s="47" t="s">
        <v>41</v>
      </c>
      <c r="G61" s="47" t="s">
        <v>88</v>
      </c>
      <c r="H61" s="47" t="s">
        <v>67</v>
      </c>
      <c r="I61" s="48">
        <v>10571.3</v>
      </c>
      <c r="J61" s="48">
        <f t="shared" si="0"/>
        <v>0</v>
      </c>
      <c r="K61" s="48">
        <v>10571.3</v>
      </c>
    </row>
    <row r="62" spans="1:11" ht="25.5" x14ac:dyDescent="0.25">
      <c r="A62" s="49" t="s">
        <v>105</v>
      </c>
      <c r="B62" s="47" t="s">
        <v>38</v>
      </c>
      <c r="C62" s="47" t="s">
        <v>49</v>
      </c>
      <c r="D62" s="47" t="s">
        <v>144</v>
      </c>
      <c r="E62" s="47" t="s">
        <v>42</v>
      </c>
      <c r="F62" s="47" t="s">
        <v>41</v>
      </c>
      <c r="G62" s="47" t="s">
        <v>88</v>
      </c>
      <c r="H62" s="47" t="s">
        <v>51</v>
      </c>
      <c r="I62" s="48">
        <f>I63</f>
        <v>3837.8</v>
      </c>
      <c r="J62" s="48">
        <f t="shared" si="0"/>
        <v>0</v>
      </c>
      <c r="K62" s="48">
        <f>K63</f>
        <v>3837.8</v>
      </c>
    </row>
    <row r="63" spans="1:11" ht="26.25" x14ac:dyDescent="0.25">
      <c r="A63" s="38" t="s">
        <v>65</v>
      </c>
      <c r="B63" s="47" t="s">
        <v>38</v>
      </c>
      <c r="C63" s="47" t="s">
        <v>49</v>
      </c>
      <c r="D63" s="47" t="s">
        <v>144</v>
      </c>
      <c r="E63" s="47" t="s">
        <v>42</v>
      </c>
      <c r="F63" s="47" t="s">
        <v>41</v>
      </c>
      <c r="G63" s="47" t="s">
        <v>88</v>
      </c>
      <c r="H63" s="47" t="s">
        <v>52</v>
      </c>
      <c r="I63" s="48">
        <v>3837.8</v>
      </c>
      <c r="J63" s="48">
        <f t="shared" si="0"/>
        <v>0</v>
      </c>
      <c r="K63" s="48">
        <v>3837.8</v>
      </c>
    </row>
    <row r="64" spans="1:11" x14ac:dyDescent="0.25">
      <c r="A64" s="38" t="s">
        <v>12</v>
      </c>
      <c r="B64" s="47" t="s">
        <v>38</v>
      </c>
      <c r="C64" s="47" t="s">
        <v>49</v>
      </c>
      <c r="D64" s="47" t="s">
        <v>144</v>
      </c>
      <c r="E64" s="47" t="s">
        <v>42</v>
      </c>
      <c r="F64" s="47" t="s">
        <v>41</v>
      </c>
      <c r="G64" s="47" t="s">
        <v>88</v>
      </c>
      <c r="H64" s="47" t="s">
        <v>56</v>
      </c>
      <c r="I64" s="48">
        <f>I65</f>
        <v>114.3</v>
      </c>
      <c r="J64" s="48">
        <f t="shared" si="0"/>
        <v>0</v>
      </c>
      <c r="K64" s="48">
        <f>K65</f>
        <v>114.3</v>
      </c>
    </row>
    <row r="65" spans="1:11" x14ac:dyDescent="0.25">
      <c r="A65" s="38" t="s">
        <v>61</v>
      </c>
      <c r="B65" s="47" t="s">
        <v>38</v>
      </c>
      <c r="C65" s="47" t="s">
        <v>49</v>
      </c>
      <c r="D65" s="47" t="s">
        <v>144</v>
      </c>
      <c r="E65" s="47" t="s">
        <v>42</v>
      </c>
      <c r="F65" s="47" t="s">
        <v>41</v>
      </c>
      <c r="G65" s="47" t="s">
        <v>88</v>
      </c>
      <c r="H65" s="47" t="s">
        <v>75</v>
      </c>
      <c r="I65" s="48">
        <v>114.3</v>
      </c>
      <c r="J65" s="48">
        <f t="shared" si="0"/>
        <v>0</v>
      </c>
      <c r="K65" s="48">
        <v>114.3</v>
      </c>
    </row>
    <row r="66" spans="1:11" ht="39" x14ac:dyDescent="0.25">
      <c r="A66" s="62" t="s">
        <v>152</v>
      </c>
      <c r="B66" s="47" t="s">
        <v>38</v>
      </c>
      <c r="C66" s="47" t="s">
        <v>49</v>
      </c>
      <c r="D66" s="47" t="s">
        <v>153</v>
      </c>
      <c r="E66" s="47" t="s">
        <v>42</v>
      </c>
      <c r="F66" s="47" t="s">
        <v>39</v>
      </c>
      <c r="G66" s="47" t="s">
        <v>68</v>
      </c>
      <c r="H66" s="47" t="s">
        <v>40</v>
      </c>
      <c r="I66" s="48">
        <f>I67+I72</f>
        <v>110</v>
      </c>
      <c r="J66" s="48">
        <f t="shared" si="0"/>
        <v>0</v>
      </c>
      <c r="K66" s="48">
        <f>K67+K72</f>
        <v>110</v>
      </c>
    </row>
    <row r="67" spans="1:11" ht="39" x14ac:dyDescent="0.25">
      <c r="A67" s="63" t="s">
        <v>84</v>
      </c>
      <c r="B67" s="64" t="s">
        <v>38</v>
      </c>
      <c r="C67" s="64" t="s">
        <v>49</v>
      </c>
      <c r="D67" s="64" t="s">
        <v>153</v>
      </c>
      <c r="E67" s="64" t="s">
        <v>50</v>
      </c>
      <c r="F67" s="64" t="s">
        <v>39</v>
      </c>
      <c r="G67" s="64" t="s">
        <v>68</v>
      </c>
      <c r="H67" s="47" t="s">
        <v>40</v>
      </c>
      <c r="I67" s="48">
        <f t="shared" ref="I67:K68" si="7">I68</f>
        <v>100</v>
      </c>
      <c r="J67" s="48">
        <f t="shared" si="0"/>
        <v>0</v>
      </c>
      <c r="K67" s="48">
        <f t="shared" si="7"/>
        <v>100</v>
      </c>
    </row>
    <row r="68" spans="1:11" ht="39" x14ac:dyDescent="0.25">
      <c r="A68" s="63" t="s">
        <v>85</v>
      </c>
      <c r="B68" s="47" t="s">
        <v>38</v>
      </c>
      <c r="C68" s="47" t="s">
        <v>49</v>
      </c>
      <c r="D68" s="47" t="s">
        <v>153</v>
      </c>
      <c r="E68" s="47" t="s">
        <v>50</v>
      </c>
      <c r="F68" s="47" t="s">
        <v>38</v>
      </c>
      <c r="G68" s="47" t="s">
        <v>68</v>
      </c>
      <c r="H68" s="47" t="s">
        <v>40</v>
      </c>
      <c r="I68" s="48">
        <f t="shared" si="7"/>
        <v>100</v>
      </c>
      <c r="J68" s="48">
        <f t="shared" si="0"/>
        <v>0</v>
      </c>
      <c r="K68" s="48">
        <f t="shared" si="7"/>
        <v>100</v>
      </c>
    </row>
    <row r="69" spans="1:11" ht="39" x14ac:dyDescent="0.25">
      <c r="A69" s="63" t="s">
        <v>128</v>
      </c>
      <c r="B69" s="47" t="s">
        <v>38</v>
      </c>
      <c r="C69" s="47" t="s">
        <v>49</v>
      </c>
      <c r="D69" s="47" t="s">
        <v>153</v>
      </c>
      <c r="E69" s="47" t="s">
        <v>50</v>
      </c>
      <c r="F69" s="47" t="s">
        <v>38</v>
      </c>
      <c r="G69" s="47" t="s">
        <v>79</v>
      </c>
      <c r="H69" s="47" t="s">
        <v>40</v>
      </c>
      <c r="I69" s="48">
        <f>I70</f>
        <v>100</v>
      </c>
      <c r="J69" s="48">
        <f t="shared" si="0"/>
        <v>0</v>
      </c>
      <c r="K69" s="48">
        <f>K70</f>
        <v>100</v>
      </c>
    </row>
    <row r="70" spans="1:11" ht="25.5" x14ac:dyDescent="0.25">
      <c r="A70" s="49" t="s">
        <v>105</v>
      </c>
      <c r="B70" s="47" t="s">
        <v>38</v>
      </c>
      <c r="C70" s="47" t="s">
        <v>49</v>
      </c>
      <c r="D70" s="47" t="s">
        <v>153</v>
      </c>
      <c r="E70" s="47" t="s">
        <v>50</v>
      </c>
      <c r="F70" s="47" t="s">
        <v>38</v>
      </c>
      <c r="G70" s="47" t="s">
        <v>79</v>
      </c>
      <c r="H70" s="47" t="s">
        <v>51</v>
      </c>
      <c r="I70" s="48">
        <f>I71</f>
        <v>100</v>
      </c>
      <c r="J70" s="48">
        <f t="shared" si="0"/>
        <v>0</v>
      </c>
      <c r="K70" s="48">
        <f>K71</f>
        <v>100</v>
      </c>
    </row>
    <row r="71" spans="1:11" ht="26.25" x14ac:dyDescent="0.25">
      <c r="A71" s="38" t="s">
        <v>65</v>
      </c>
      <c r="B71" s="47" t="s">
        <v>38</v>
      </c>
      <c r="C71" s="47" t="s">
        <v>49</v>
      </c>
      <c r="D71" s="47" t="s">
        <v>153</v>
      </c>
      <c r="E71" s="47" t="s">
        <v>50</v>
      </c>
      <c r="F71" s="47" t="s">
        <v>38</v>
      </c>
      <c r="G71" s="47" t="s">
        <v>79</v>
      </c>
      <c r="H71" s="47" t="s">
        <v>52</v>
      </c>
      <c r="I71" s="48">
        <v>100</v>
      </c>
      <c r="J71" s="48">
        <f t="shared" si="0"/>
        <v>0</v>
      </c>
      <c r="K71" s="48">
        <v>100</v>
      </c>
    </row>
    <row r="72" spans="1:11" ht="26.25" x14ac:dyDescent="0.25">
      <c r="A72" s="63" t="s">
        <v>202</v>
      </c>
      <c r="B72" s="47" t="s">
        <v>38</v>
      </c>
      <c r="C72" s="29" t="s">
        <v>49</v>
      </c>
      <c r="D72" s="29" t="s">
        <v>153</v>
      </c>
      <c r="E72" s="29" t="s">
        <v>58</v>
      </c>
      <c r="F72" s="29" t="s">
        <v>39</v>
      </c>
      <c r="G72" s="29" t="s">
        <v>68</v>
      </c>
      <c r="H72" s="29" t="s">
        <v>40</v>
      </c>
      <c r="I72" s="48">
        <f t="shared" ref="I72:K73" si="8">I73</f>
        <v>10</v>
      </c>
      <c r="J72" s="48">
        <f t="shared" si="0"/>
        <v>0</v>
      </c>
      <c r="K72" s="48">
        <f t="shared" si="8"/>
        <v>10</v>
      </c>
    </row>
    <row r="73" spans="1:11" ht="26.25" x14ac:dyDescent="0.25">
      <c r="A73" s="63" t="s">
        <v>203</v>
      </c>
      <c r="B73" s="47" t="s">
        <v>38</v>
      </c>
      <c r="C73" s="29" t="s">
        <v>49</v>
      </c>
      <c r="D73" s="29" t="s">
        <v>153</v>
      </c>
      <c r="E73" s="29" t="s">
        <v>58</v>
      </c>
      <c r="F73" s="29" t="s">
        <v>38</v>
      </c>
      <c r="G73" s="29" t="s">
        <v>68</v>
      </c>
      <c r="H73" s="29" t="s">
        <v>40</v>
      </c>
      <c r="I73" s="48">
        <f t="shared" si="8"/>
        <v>10</v>
      </c>
      <c r="J73" s="48">
        <f t="shared" si="0"/>
        <v>0</v>
      </c>
      <c r="K73" s="48">
        <f t="shared" si="8"/>
        <v>10</v>
      </c>
    </row>
    <row r="74" spans="1:11" ht="39" x14ac:dyDescent="0.25">
      <c r="A74" s="63" t="s">
        <v>128</v>
      </c>
      <c r="B74" s="47" t="s">
        <v>38</v>
      </c>
      <c r="C74" s="29" t="s">
        <v>49</v>
      </c>
      <c r="D74" s="29" t="s">
        <v>153</v>
      </c>
      <c r="E74" s="29" t="s">
        <v>58</v>
      </c>
      <c r="F74" s="29" t="s">
        <v>38</v>
      </c>
      <c r="G74" s="29" t="s">
        <v>79</v>
      </c>
      <c r="H74" s="29" t="s">
        <v>40</v>
      </c>
      <c r="I74" s="48">
        <f>I75</f>
        <v>10</v>
      </c>
      <c r="J74" s="48">
        <f t="shared" si="0"/>
        <v>0</v>
      </c>
      <c r="K74" s="48">
        <f>K75</f>
        <v>10</v>
      </c>
    </row>
    <row r="75" spans="1:11" ht="26.25" x14ac:dyDescent="0.25">
      <c r="A75" s="53" t="s">
        <v>65</v>
      </c>
      <c r="B75" s="47" t="s">
        <v>38</v>
      </c>
      <c r="C75" s="29" t="s">
        <v>49</v>
      </c>
      <c r="D75" s="29" t="s">
        <v>153</v>
      </c>
      <c r="E75" s="29" t="s">
        <v>58</v>
      </c>
      <c r="F75" s="29" t="s">
        <v>38</v>
      </c>
      <c r="G75" s="29" t="s">
        <v>79</v>
      </c>
      <c r="H75" s="29" t="s">
        <v>52</v>
      </c>
      <c r="I75" s="48">
        <v>10</v>
      </c>
      <c r="J75" s="48">
        <f t="shared" ref="J75:J144" si="9">K75-I75</f>
        <v>0</v>
      </c>
      <c r="K75" s="48">
        <v>10</v>
      </c>
    </row>
    <row r="76" spans="1:11" ht="64.5" x14ac:dyDescent="0.25">
      <c r="A76" s="52" t="s">
        <v>150</v>
      </c>
      <c r="B76" s="47" t="s">
        <v>38</v>
      </c>
      <c r="C76" s="29" t="s">
        <v>49</v>
      </c>
      <c r="D76" s="29" t="s">
        <v>149</v>
      </c>
      <c r="E76" s="29" t="s">
        <v>42</v>
      </c>
      <c r="F76" s="29" t="s">
        <v>39</v>
      </c>
      <c r="G76" s="29" t="s">
        <v>68</v>
      </c>
      <c r="H76" s="29" t="s">
        <v>40</v>
      </c>
      <c r="I76" s="48">
        <f t="shared" ref="I76:K77" si="10">I77</f>
        <v>1.1000000000000001</v>
      </c>
      <c r="J76" s="48">
        <f t="shared" si="9"/>
        <v>0</v>
      </c>
      <c r="K76" s="48">
        <f t="shared" si="10"/>
        <v>1.1000000000000001</v>
      </c>
    </row>
    <row r="77" spans="1:11" ht="38.25" x14ac:dyDescent="0.25">
      <c r="A77" s="37" t="s">
        <v>204</v>
      </c>
      <c r="B77" s="65" t="s">
        <v>38</v>
      </c>
      <c r="C77" s="29" t="s">
        <v>49</v>
      </c>
      <c r="D77" s="29" t="s">
        <v>149</v>
      </c>
      <c r="E77" s="29" t="s">
        <v>42</v>
      </c>
      <c r="F77" s="29" t="s">
        <v>38</v>
      </c>
      <c r="G77" s="29" t="s">
        <v>68</v>
      </c>
      <c r="H77" s="29" t="s">
        <v>40</v>
      </c>
      <c r="I77" s="48">
        <f t="shared" si="10"/>
        <v>1.1000000000000001</v>
      </c>
      <c r="J77" s="48">
        <f t="shared" si="9"/>
        <v>0</v>
      </c>
      <c r="K77" s="48">
        <f t="shared" si="10"/>
        <v>1.1000000000000001</v>
      </c>
    </row>
    <row r="78" spans="1:11" ht="39" x14ac:dyDescent="0.25">
      <c r="A78" s="53" t="s">
        <v>205</v>
      </c>
      <c r="B78" s="47" t="s">
        <v>38</v>
      </c>
      <c r="C78" s="29" t="s">
        <v>49</v>
      </c>
      <c r="D78" s="29" t="s">
        <v>149</v>
      </c>
      <c r="E78" s="29" t="s">
        <v>42</v>
      </c>
      <c r="F78" s="29" t="s">
        <v>38</v>
      </c>
      <c r="G78" s="25" t="s">
        <v>206</v>
      </c>
      <c r="H78" s="29" t="s">
        <v>40</v>
      </c>
      <c r="I78" s="48">
        <f>I79</f>
        <v>1.1000000000000001</v>
      </c>
      <c r="J78" s="48">
        <f t="shared" si="9"/>
        <v>0</v>
      </c>
      <c r="K78" s="48">
        <f>K79</f>
        <v>1.1000000000000001</v>
      </c>
    </row>
    <row r="79" spans="1:11" ht="26.25" x14ac:dyDescent="0.25">
      <c r="A79" s="66" t="s">
        <v>65</v>
      </c>
      <c r="B79" s="47" t="s">
        <v>38</v>
      </c>
      <c r="C79" s="29" t="s">
        <v>49</v>
      </c>
      <c r="D79" s="29" t="s">
        <v>149</v>
      </c>
      <c r="E79" s="29" t="s">
        <v>42</v>
      </c>
      <c r="F79" s="29" t="s">
        <v>38</v>
      </c>
      <c r="G79" s="25" t="s">
        <v>206</v>
      </c>
      <c r="H79" s="29" t="s">
        <v>52</v>
      </c>
      <c r="I79" s="48">
        <v>1.1000000000000001</v>
      </c>
      <c r="J79" s="48">
        <f t="shared" si="9"/>
        <v>0</v>
      </c>
      <c r="K79" s="48">
        <v>1.1000000000000001</v>
      </c>
    </row>
    <row r="80" spans="1:11" x14ac:dyDescent="0.25">
      <c r="A80" s="40" t="s">
        <v>18</v>
      </c>
      <c r="B80" s="44" t="s">
        <v>41</v>
      </c>
      <c r="C80" s="44" t="s">
        <v>39</v>
      </c>
      <c r="D80" s="44" t="s">
        <v>39</v>
      </c>
      <c r="E80" s="44" t="s">
        <v>42</v>
      </c>
      <c r="F80" s="44" t="s">
        <v>39</v>
      </c>
      <c r="G80" s="44" t="s">
        <v>68</v>
      </c>
      <c r="H80" s="44" t="s">
        <v>40</v>
      </c>
      <c r="I80" s="42">
        <f>I81</f>
        <v>466.4</v>
      </c>
      <c r="J80" s="42">
        <f t="shared" si="9"/>
        <v>0</v>
      </c>
      <c r="K80" s="42">
        <f>K81</f>
        <v>466.4</v>
      </c>
    </row>
    <row r="81" spans="1:11" x14ac:dyDescent="0.25">
      <c r="A81" s="67" t="s">
        <v>135</v>
      </c>
      <c r="B81" s="44" t="s">
        <v>41</v>
      </c>
      <c r="C81" s="44" t="s">
        <v>45</v>
      </c>
      <c r="D81" s="44" t="s">
        <v>39</v>
      </c>
      <c r="E81" s="44" t="s">
        <v>42</v>
      </c>
      <c r="F81" s="44" t="s">
        <v>39</v>
      </c>
      <c r="G81" s="44" t="s">
        <v>68</v>
      </c>
      <c r="H81" s="44" t="s">
        <v>40</v>
      </c>
      <c r="I81" s="45">
        <f>I82</f>
        <v>466.4</v>
      </c>
      <c r="J81" s="45">
        <f t="shared" si="9"/>
        <v>0</v>
      </c>
      <c r="K81" s="45">
        <f>K82</f>
        <v>466.4</v>
      </c>
    </row>
    <row r="82" spans="1:11" x14ac:dyDescent="0.25">
      <c r="A82" s="53" t="s">
        <v>154</v>
      </c>
      <c r="B82" s="47" t="s">
        <v>41</v>
      </c>
      <c r="C82" s="47" t="s">
        <v>45</v>
      </c>
      <c r="D82" s="47" t="s">
        <v>55</v>
      </c>
      <c r="E82" s="47" t="s">
        <v>42</v>
      </c>
      <c r="F82" s="47" t="s">
        <v>39</v>
      </c>
      <c r="G82" s="47" t="s">
        <v>68</v>
      </c>
      <c r="H82" s="47" t="s">
        <v>40</v>
      </c>
      <c r="I82" s="48">
        <f>I83</f>
        <v>466.4</v>
      </c>
      <c r="J82" s="48">
        <f t="shared" si="9"/>
        <v>0</v>
      </c>
      <c r="K82" s="48">
        <f>K83</f>
        <v>466.4</v>
      </c>
    </row>
    <row r="83" spans="1:11" ht="38.25" x14ac:dyDescent="0.25">
      <c r="A83" s="68" t="s">
        <v>89</v>
      </c>
      <c r="B83" s="47" t="s">
        <v>41</v>
      </c>
      <c r="C83" s="47" t="s">
        <v>45</v>
      </c>
      <c r="D83" s="47" t="s">
        <v>55</v>
      </c>
      <c r="E83" s="47" t="s">
        <v>42</v>
      </c>
      <c r="F83" s="47" t="s">
        <v>38</v>
      </c>
      <c r="G83" s="47" t="s">
        <v>90</v>
      </c>
      <c r="H83" s="47" t="s">
        <v>40</v>
      </c>
      <c r="I83" s="48">
        <f>I84</f>
        <v>466.4</v>
      </c>
      <c r="J83" s="48">
        <f t="shared" si="9"/>
        <v>0</v>
      </c>
      <c r="K83" s="48">
        <f>K84</f>
        <v>466.4</v>
      </c>
    </row>
    <row r="84" spans="1:11" ht="63.75" x14ac:dyDescent="0.25">
      <c r="A84" s="49" t="s">
        <v>104</v>
      </c>
      <c r="B84" s="47" t="s">
        <v>41</v>
      </c>
      <c r="C84" s="47" t="s">
        <v>45</v>
      </c>
      <c r="D84" s="47" t="s">
        <v>55</v>
      </c>
      <c r="E84" s="47" t="s">
        <v>42</v>
      </c>
      <c r="F84" s="47" t="s">
        <v>38</v>
      </c>
      <c r="G84" s="47" t="s">
        <v>90</v>
      </c>
      <c r="H84" s="47" t="s">
        <v>66</v>
      </c>
      <c r="I84" s="48">
        <f>I85</f>
        <v>466.4</v>
      </c>
      <c r="J84" s="48">
        <f t="shared" si="9"/>
        <v>0</v>
      </c>
      <c r="K84" s="48">
        <f>K85</f>
        <v>466.4</v>
      </c>
    </row>
    <row r="85" spans="1:11" ht="26.25" x14ac:dyDescent="0.25">
      <c r="A85" s="38" t="s">
        <v>71</v>
      </c>
      <c r="B85" s="47" t="s">
        <v>41</v>
      </c>
      <c r="C85" s="47" t="s">
        <v>45</v>
      </c>
      <c r="D85" s="47" t="s">
        <v>55</v>
      </c>
      <c r="E85" s="47" t="s">
        <v>42</v>
      </c>
      <c r="F85" s="47" t="s">
        <v>38</v>
      </c>
      <c r="G85" s="47" t="s">
        <v>90</v>
      </c>
      <c r="H85" s="47" t="s">
        <v>72</v>
      </c>
      <c r="I85" s="48">
        <v>466.4</v>
      </c>
      <c r="J85" s="48">
        <f t="shared" si="9"/>
        <v>0</v>
      </c>
      <c r="K85" s="48">
        <v>466.4</v>
      </c>
    </row>
    <row r="86" spans="1:11" ht="27" x14ac:dyDescent="0.25">
      <c r="A86" s="69" t="s">
        <v>21</v>
      </c>
      <c r="B86" s="41" t="s">
        <v>45</v>
      </c>
      <c r="C86" s="41" t="s">
        <v>39</v>
      </c>
      <c r="D86" s="41" t="s">
        <v>39</v>
      </c>
      <c r="E86" s="41" t="s">
        <v>42</v>
      </c>
      <c r="F86" s="41" t="s">
        <v>39</v>
      </c>
      <c r="G86" s="41" t="s">
        <v>68</v>
      </c>
      <c r="H86" s="41" t="s">
        <v>40</v>
      </c>
      <c r="I86" s="42">
        <f>I87+I94+I100</f>
        <v>948.90000000000009</v>
      </c>
      <c r="J86" s="42">
        <f t="shared" si="9"/>
        <v>-739.00000000000011</v>
      </c>
      <c r="K86" s="42">
        <f>K87+K94+K100</f>
        <v>209.89999999999998</v>
      </c>
    </row>
    <row r="87" spans="1:11" x14ac:dyDescent="0.25">
      <c r="A87" s="54" t="s">
        <v>106</v>
      </c>
      <c r="B87" s="44" t="s">
        <v>45</v>
      </c>
      <c r="C87" s="44" t="s">
        <v>43</v>
      </c>
      <c r="D87" s="44" t="s">
        <v>39</v>
      </c>
      <c r="E87" s="44" t="s">
        <v>42</v>
      </c>
      <c r="F87" s="44" t="s">
        <v>39</v>
      </c>
      <c r="G87" s="44" t="s">
        <v>68</v>
      </c>
      <c r="H87" s="44" t="s">
        <v>40</v>
      </c>
      <c r="I87" s="45">
        <f>I88</f>
        <v>78</v>
      </c>
      <c r="J87" s="45">
        <f t="shared" si="9"/>
        <v>0</v>
      </c>
      <c r="K87" s="45">
        <f>K88</f>
        <v>78</v>
      </c>
    </row>
    <row r="88" spans="1:11" ht="39" x14ac:dyDescent="0.25">
      <c r="A88" s="38" t="s">
        <v>152</v>
      </c>
      <c r="B88" s="47" t="s">
        <v>45</v>
      </c>
      <c r="C88" s="47" t="s">
        <v>43</v>
      </c>
      <c r="D88" s="47" t="s">
        <v>153</v>
      </c>
      <c r="E88" s="47" t="s">
        <v>42</v>
      </c>
      <c r="F88" s="47" t="s">
        <v>39</v>
      </c>
      <c r="G88" s="47" t="s">
        <v>68</v>
      </c>
      <c r="H88" s="47" t="s">
        <v>40</v>
      </c>
      <c r="I88" s="48">
        <f>I89</f>
        <v>78</v>
      </c>
      <c r="J88" s="48">
        <f t="shared" si="9"/>
        <v>0</v>
      </c>
      <c r="K88" s="48">
        <f>K89</f>
        <v>78</v>
      </c>
    </row>
    <row r="89" spans="1:11" x14ac:dyDescent="0.25">
      <c r="A89" s="38" t="s">
        <v>81</v>
      </c>
      <c r="B89" s="47" t="s">
        <v>45</v>
      </c>
      <c r="C89" s="47" t="s">
        <v>43</v>
      </c>
      <c r="D89" s="47" t="s">
        <v>153</v>
      </c>
      <c r="E89" s="47" t="s">
        <v>44</v>
      </c>
      <c r="F89" s="47" t="s">
        <v>39</v>
      </c>
      <c r="G89" s="47" t="s">
        <v>68</v>
      </c>
      <c r="H89" s="47" t="s">
        <v>40</v>
      </c>
      <c r="I89" s="48">
        <f t="shared" ref="I89:K90" si="11">I90</f>
        <v>78</v>
      </c>
      <c r="J89" s="48">
        <f t="shared" si="9"/>
        <v>0</v>
      </c>
      <c r="K89" s="48">
        <f t="shared" si="11"/>
        <v>78</v>
      </c>
    </row>
    <row r="90" spans="1:11" ht="39" x14ac:dyDescent="0.25">
      <c r="A90" s="38" t="s">
        <v>91</v>
      </c>
      <c r="B90" s="47" t="s">
        <v>45</v>
      </c>
      <c r="C90" s="47" t="s">
        <v>43</v>
      </c>
      <c r="D90" s="47" t="s">
        <v>153</v>
      </c>
      <c r="E90" s="47" t="s">
        <v>44</v>
      </c>
      <c r="F90" s="47" t="s">
        <v>38</v>
      </c>
      <c r="G90" s="47" t="s">
        <v>68</v>
      </c>
      <c r="H90" s="47" t="s">
        <v>40</v>
      </c>
      <c r="I90" s="48">
        <f t="shared" si="11"/>
        <v>78</v>
      </c>
      <c r="J90" s="48">
        <f t="shared" si="9"/>
        <v>0</v>
      </c>
      <c r="K90" s="48">
        <f t="shared" si="11"/>
        <v>78</v>
      </c>
    </row>
    <row r="91" spans="1:11" ht="128.25" x14ac:dyDescent="0.25">
      <c r="A91" s="53" t="s">
        <v>155</v>
      </c>
      <c r="B91" s="47" t="s">
        <v>45</v>
      </c>
      <c r="C91" s="47" t="s">
        <v>43</v>
      </c>
      <c r="D91" s="47" t="s">
        <v>153</v>
      </c>
      <c r="E91" s="47" t="s">
        <v>44</v>
      </c>
      <c r="F91" s="47" t="s">
        <v>38</v>
      </c>
      <c r="G91" s="47" t="s">
        <v>92</v>
      </c>
      <c r="H91" s="47" t="s">
        <v>40</v>
      </c>
      <c r="I91" s="48">
        <f>I92</f>
        <v>78</v>
      </c>
      <c r="J91" s="48">
        <f t="shared" si="9"/>
        <v>0</v>
      </c>
      <c r="K91" s="48">
        <f>K92</f>
        <v>78</v>
      </c>
    </row>
    <row r="92" spans="1:11" ht="25.5" x14ac:dyDescent="0.25">
      <c r="A92" s="49" t="s">
        <v>105</v>
      </c>
      <c r="B92" s="47" t="s">
        <v>45</v>
      </c>
      <c r="C92" s="47" t="s">
        <v>43</v>
      </c>
      <c r="D92" s="47" t="s">
        <v>153</v>
      </c>
      <c r="E92" s="47" t="s">
        <v>44</v>
      </c>
      <c r="F92" s="47" t="s">
        <v>38</v>
      </c>
      <c r="G92" s="47" t="s">
        <v>92</v>
      </c>
      <c r="H92" s="47" t="s">
        <v>51</v>
      </c>
      <c r="I92" s="48">
        <f>I93</f>
        <v>78</v>
      </c>
      <c r="J92" s="48">
        <f t="shared" si="9"/>
        <v>0</v>
      </c>
      <c r="K92" s="48">
        <f>K93</f>
        <v>78</v>
      </c>
    </row>
    <row r="93" spans="1:11" ht="26.25" x14ac:dyDescent="0.25">
      <c r="A93" s="38" t="s">
        <v>65</v>
      </c>
      <c r="B93" s="47" t="s">
        <v>45</v>
      </c>
      <c r="C93" s="47" t="s">
        <v>43</v>
      </c>
      <c r="D93" s="47" t="s">
        <v>153</v>
      </c>
      <c r="E93" s="47" t="s">
        <v>44</v>
      </c>
      <c r="F93" s="47" t="s">
        <v>38</v>
      </c>
      <c r="G93" s="47" t="s">
        <v>92</v>
      </c>
      <c r="H93" s="47" t="s">
        <v>52</v>
      </c>
      <c r="I93" s="48">
        <v>78</v>
      </c>
      <c r="J93" s="48">
        <f t="shared" si="9"/>
        <v>0</v>
      </c>
      <c r="K93" s="48">
        <v>78</v>
      </c>
    </row>
    <row r="94" spans="1:11" ht="39" x14ac:dyDescent="0.25">
      <c r="A94" s="54" t="s">
        <v>137</v>
      </c>
      <c r="B94" s="44" t="s">
        <v>45</v>
      </c>
      <c r="C94" s="44" t="s">
        <v>46</v>
      </c>
      <c r="D94" s="44" t="s">
        <v>39</v>
      </c>
      <c r="E94" s="44" t="s">
        <v>42</v>
      </c>
      <c r="F94" s="44" t="s">
        <v>39</v>
      </c>
      <c r="G94" s="44" t="s">
        <v>68</v>
      </c>
      <c r="H94" s="44" t="s">
        <v>40</v>
      </c>
      <c r="I94" s="45">
        <f>I95</f>
        <v>495.7</v>
      </c>
      <c r="J94" s="45">
        <f t="shared" si="9"/>
        <v>-400</v>
      </c>
      <c r="K94" s="45">
        <f>K95</f>
        <v>95.7</v>
      </c>
    </row>
    <row r="95" spans="1:11" ht="51.75" x14ac:dyDescent="0.25">
      <c r="A95" s="38" t="s">
        <v>157</v>
      </c>
      <c r="B95" s="47" t="s">
        <v>45</v>
      </c>
      <c r="C95" s="47" t="s">
        <v>46</v>
      </c>
      <c r="D95" s="47" t="s">
        <v>156</v>
      </c>
      <c r="E95" s="47" t="s">
        <v>42</v>
      </c>
      <c r="F95" s="47" t="s">
        <v>39</v>
      </c>
      <c r="G95" s="47" t="s">
        <v>68</v>
      </c>
      <c r="H95" s="47" t="s">
        <v>40</v>
      </c>
      <c r="I95" s="48">
        <f>I96</f>
        <v>495.7</v>
      </c>
      <c r="J95" s="48">
        <f t="shared" si="9"/>
        <v>-400</v>
      </c>
      <c r="K95" s="48">
        <f>K96</f>
        <v>95.7</v>
      </c>
    </row>
    <row r="96" spans="1:11" ht="51.75" x14ac:dyDescent="0.25">
      <c r="A96" s="38" t="s">
        <v>121</v>
      </c>
      <c r="B96" s="47" t="s">
        <v>45</v>
      </c>
      <c r="C96" s="47" t="s">
        <v>46</v>
      </c>
      <c r="D96" s="47" t="s">
        <v>156</v>
      </c>
      <c r="E96" s="47" t="s">
        <v>42</v>
      </c>
      <c r="F96" s="47" t="s">
        <v>41</v>
      </c>
      <c r="G96" s="47" t="s">
        <v>68</v>
      </c>
      <c r="H96" s="47" t="s">
        <v>40</v>
      </c>
      <c r="I96" s="48">
        <f t="shared" ref="I96:K96" si="12">I97</f>
        <v>495.7</v>
      </c>
      <c r="J96" s="48">
        <f t="shared" si="9"/>
        <v>-400</v>
      </c>
      <c r="K96" s="48">
        <f t="shared" si="12"/>
        <v>95.7</v>
      </c>
    </row>
    <row r="97" spans="1:11" ht="51.75" x14ac:dyDescent="0.25">
      <c r="A97" s="38" t="s">
        <v>123</v>
      </c>
      <c r="B97" s="47" t="s">
        <v>45</v>
      </c>
      <c r="C97" s="47" t="s">
        <v>46</v>
      </c>
      <c r="D97" s="47" t="s">
        <v>156</v>
      </c>
      <c r="E97" s="47" t="s">
        <v>42</v>
      </c>
      <c r="F97" s="47" t="s">
        <v>41</v>
      </c>
      <c r="G97" s="47" t="s">
        <v>122</v>
      </c>
      <c r="H97" s="47" t="s">
        <v>40</v>
      </c>
      <c r="I97" s="48">
        <f>I98</f>
        <v>495.7</v>
      </c>
      <c r="J97" s="48">
        <f t="shared" si="9"/>
        <v>-400</v>
      </c>
      <c r="K97" s="48">
        <f>K98</f>
        <v>95.7</v>
      </c>
    </row>
    <row r="98" spans="1:11" ht="25.5" x14ac:dyDescent="0.25">
      <c r="A98" s="49" t="s">
        <v>105</v>
      </c>
      <c r="B98" s="47" t="s">
        <v>45</v>
      </c>
      <c r="C98" s="47" t="s">
        <v>46</v>
      </c>
      <c r="D98" s="47" t="s">
        <v>156</v>
      </c>
      <c r="E98" s="47" t="s">
        <v>42</v>
      </c>
      <c r="F98" s="47" t="s">
        <v>41</v>
      </c>
      <c r="G98" s="47" t="s">
        <v>122</v>
      </c>
      <c r="H98" s="47" t="s">
        <v>51</v>
      </c>
      <c r="I98" s="48">
        <f>I99</f>
        <v>495.7</v>
      </c>
      <c r="J98" s="48">
        <f t="shared" si="9"/>
        <v>-400</v>
      </c>
      <c r="K98" s="48">
        <f>K99</f>
        <v>95.7</v>
      </c>
    </row>
    <row r="99" spans="1:11" ht="26.25" x14ac:dyDescent="0.25">
      <c r="A99" s="38" t="s">
        <v>65</v>
      </c>
      <c r="B99" s="47" t="s">
        <v>45</v>
      </c>
      <c r="C99" s="47" t="s">
        <v>46</v>
      </c>
      <c r="D99" s="47" t="s">
        <v>156</v>
      </c>
      <c r="E99" s="47" t="s">
        <v>42</v>
      </c>
      <c r="F99" s="47" t="s">
        <v>41</v>
      </c>
      <c r="G99" s="47" t="s">
        <v>122</v>
      </c>
      <c r="H99" s="47" t="s">
        <v>52</v>
      </c>
      <c r="I99" s="48">
        <v>495.7</v>
      </c>
      <c r="J99" s="48">
        <f t="shared" si="9"/>
        <v>-400</v>
      </c>
      <c r="K99" s="48">
        <v>95.7</v>
      </c>
    </row>
    <row r="100" spans="1:11" ht="26.25" x14ac:dyDescent="0.25">
      <c r="A100" s="54" t="s">
        <v>158</v>
      </c>
      <c r="B100" s="44" t="s">
        <v>45</v>
      </c>
      <c r="C100" s="44" t="s">
        <v>59</v>
      </c>
      <c r="D100" s="44" t="s">
        <v>39</v>
      </c>
      <c r="E100" s="44" t="s">
        <v>42</v>
      </c>
      <c r="F100" s="44" t="s">
        <v>39</v>
      </c>
      <c r="G100" s="44" t="s">
        <v>68</v>
      </c>
      <c r="H100" s="44" t="s">
        <v>40</v>
      </c>
      <c r="I100" s="45">
        <f>I101</f>
        <v>375.2</v>
      </c>
      <c r="J100" s="45">
        <f t="shared" si="9"/>
        <v>-339</v>
      </c>
      <c r="K100" s="45">
        <f>K101</f>
        <v>36.199999999999996</v>
      </c>
    </row>
    <row r="101" spans="1:11" ht="30" customHeight="1" x14ac:dyDescent="0.25">
      <c r="A101" s="38" t="s">
        <v>152</v>
      </c>
      <c r="B101" s="47" t="s">
        <v>45</v>
      </c>
      <c r="C101" s="47" t="s">
        <v>59</v>
      </c>
      <c r="D101" s="47" t="s">
        <v>153</v>
      </c>
      <c r="E101" s="47" t="s">
        <v>42</v>
      </c>
      <c r="F101" s="47" t="s">
        <v>39</v>
      </c>
      <c r="G101" s="47" t="s">
        <v>68</v>
      </c>
      <c r="H101" s="47" t="s">
        <v>40</v>
      </c>
      <c r="I101" s="48">
        <f>I102</f>
        <v>375.2</v>
      </c>
      <c r="J101" s="48">
        <f t="shared" si="9"/>
        <v>-339</v>
      </c>
      <c r="K101" s="48">
        <f>K102</f>
        <v>36.199999999999996</v>
      </c>
    </row>
    <row r="102" spans="1:11" x14ac:dyDescent="0.25">
      <c r="A102" s="38" t="s">
        <v>81</v>
      </c>
      <c r="B102" s="47" t="s">
        <v>45</v>
      </c>
      <c r="C102" s="47" t="s">
        <v>59</v>
      </c>
      <c r="D102" s="47" t="s">
        <v>153</v>
      </c>
      <c r="E102" s="47" t="s">
        <v>44</v>
      </c>
      <c r="F102" s="47" t="s">
        <v>39</v>
      </c>
      <c r="G102" s="47" t="s">
        <v>68</v>
      </c>
      <c r="H102" s="47" t="s">
        <v>40</v>
      </c>
      <c r="I102" s="48">
        <f>I103+I110</f>
        <v>375.2</v>
      </c>
      <c r="J102" s="48">
        <f t="shared" si="9"/>
        <v>-339</v>
      </c>
      <c r="K102" s="48">
        <f>K103+K110</f>
        <v>36.199999999999996</v>
      </c>
    </row>
    <row r="103" spans="1:11" ht="26.25" x14ac:dyDescent="0.25">
      <c r="A103" s="38" t="s">
        <v>82</v>
      </c>
      <c r="B103" s="47" t="s">
        <v>45</v>
      </c>
      <c r="C103" s="47" t="s">
        <v>59</v>
      </c>
      <c r="D103" s="47" t="s">
        <v>153</v>
      </c>
      <c r="E103" s="47" t="s">
        <v>44</v>
      </c>
      <c r="F103" s="47" t="s">
        <v>41</v>
      </c>
      <c r="G103" s="47" t="s">
        <v>68</v>
      </c>
      <c r="H103" s="47" t="s">
        <v>40</v>
      </c>
      <c r="I103" s="48">
        <f>I104+I107</f>
        <v>36.199999999999996</v>
      </c>
      <c r="J103" s="48">
        <f t="shared" si="9"/>
        <v>0</v>
      </c>
      <c r="K103" s="48">
        <f>K104+K107</f>
        <v>36.199999999999996</v>
      </c>
    </row>
    <row r="104" spans="1:11" ht="26.25" x14ac:dyDescent="0.25">
      <c r="A104" s="70" t="s">
        <v>159</v>
      </c>
      <c r="B104" s="47" t="s">
        <v>45</v>
      </c>
      <c r="C104" s="47" t="s">
        <v>59</v>
      </c>
      <c r="D104" s="47" t="s">
        <v>153</v>
      </c>
      <c r="E104" s="47" t="s">
        <v>44</v>
      </c>
      <c r="F104" s="47" t="s">
        <v>41</v>
      </c>
      <c r="G104" s="47" t="s">
        <v>83</v>
      </c>
      <c r="H104" s="47" t="s">
        <v>40</v>
      </c>
      <c r="I104" s="48">
        <f>I105</f>
        <v>28.9</v>
      </c>
      <c r="J104" s="48">
        <f t="shared" si="9"/>
        <v>0</v>
      </c>
      <c r="K104" s="48">
        <f>K105</f>
        <v>28.9</v>
      </c>
    </row>
    <row r="105" spans="1:11" ht="63.75" x14ac:dyDescent="0.25">
      <c r="A105" s="49" t="s">
        <v>104</v>
      </c>
      <c r="B105" s="47" t="s">
        <v>45</v>
      </c>
      <c r="C105" s="47" t="s">
        <v>59</v>
      </c>
      <c r="D105" s="47" t="s">
        <v>153</v>
      </c>
      <c r="E105" s="47" t="s">
        <v>44</v>
      </c>
      <c r="F105" s="47" t="s">
        <v>41</v>
      </c>
      <c r="G105" s="47" t="s">
        <v>83</v>
      </c>
      <c r="H105" s="47" t="s">
        <v>66</v>
      </c>
      <c r="I105" s="48">
        <f>I106</f>
        <v>28.9</v>
      </c>
      <c r="J105" s="48">
        <f t="shared" si="9"/>
        <v>0</v>
      </c>
      <c r="K105" s="48">
        <f>K106</f>
        <v>28.9</v>
      </c>
    </row>
    <row r="106" spans="1:11" ht="16.5" customHeight="1" x14ac:dyDescent="0.25">
      <c r="A106" s="53" t="s">
        <v>17</v>
      </c>
      <c r="B106" s="47" t="s">
        <v>45</v>
      </c>
      <c r="C106" s="47" t="s">
        <v>59</v>
      </c>
      <c r="D106" s="47" t="s">
        <v>153</v>
      </c>
      <c r="E106" s="47" t="s">
        <v>44</v>
      </c>
      <c r="F106" s="47" t="s">
        <v>41</v>
      </c>
      <c r="G106" s="47" t="s">
        <v>83</v>
      </c>
      <c r="H106" s="47" t="s">
        <v>67</v>
      </c>
      <c r="I106" s="48">
        <v>28.9</v>
      </c>
      <c r="J106" s="48">
        <f t="shared" si="9"/>
        <v>0</v>
      </c>
      <c r="K106" s="48">
        <v>28.9</v>
      </c>
    </row>
    <row r="107" spans="1:11" ht="15.75" customHeight="1" x14ac:dyDescent="0.25">
      <c r="A107" s="63" t="s">
        <v>160</v>
      </c>
      <c r="B107" s="47" t="s">
        <v>45</v>
      </c>
      <c r="C107" s="47" t="s">
        <v>59</v>
      </c>
      <c r="D107" s="47" t="s">
        <v>153</v>
      </c>
      <c r="E107" s="47" t="s">
        <v>44</v>
      </c>
      <c r="F107" s="47" t="s">
        <v>41</v>
      </c>
      <c r="G107" s="47" t="s">
        <v>118</v>
      </c>
      <c r="H107" s="47" t="s">
        <v>40</v>
      </c>
      <c r="I107" s="48">
        <f>I108</f>
        <v>7.3</v>
      </c>
      <c r="J107" s="48">
        <f t="shared" si="9"/>
        <v>0</v>
      </c>
      <c r="K107" s="48">
        <f>K108</f>
        <v>7.3</v>
      </c>
    </row>
    <row r="108" spans="1:11" ht="63.75" x14ac:dyDescent="0.25">
      <c r="A108" s="49" t="s">
        <v>104</v>
      </c>
      <c r="B108" s="47" t="s">
        <v>45</v>
      </c>
      <c r="C108" s="47" t="s">
        <v>59</v>
      </c>
      <c r="D108" s="47" t="s">
        <v>153</v>
      </c>
      <c r="E108" s="47" t="s">
        <v>44</v>
      </c>
      <c r="F108" s="47" t="s">
        <v>41</v>
      </c>
      <c r="G108" s="47" t="s">
        <v>118</v>
      </c>
      <c r="H108" s="47" t="s">
        <v>66</v>
      </c>
      <c r="I108" s="48">
        <f>I109</f>
        <v>7.3</v>
      </c>
      <c r="J108" s="48">
        <f t="shared" si="9"/>
        <v>0</v>
      </c>
      <c r="K108" s="48">
        <f>K109</f>
        <v>7.3</v>
      </c>
    </row>
    <row r="109" spans="1:11" x14ac:dyDescent="0.25">
      <c r="A109" s="53" t="s">
        <v>17</v>
      </c>
      <c r="B109" s="47" t="s">
        <v>45</v>
      </c>
      <c r="C109" s="47" t="s">
        <v>59</v>
      </c>
      <c r="D109" s="47" t="s">
        <v>153</v>
      </c>
      <c r="E109" s="47" t="s">
        <v>44</v>
      </c>
      <c r="F109" s="47" t="s">
        <v>41</v>
      </c>
      <c r="G109" s="47" t="s">
        <v>118</v>
      </c>
      <c r="H109" s="47" t="s">
        <v>67</v>
      </c>
      <c r="I109" s="48">
        <v>7.3</v>
      </c>
      <c r="J109" s="48">
        <f t="shared" si="9"/>
        <v>0</v>
      </c>
      <c r="K109" s="48">
        <v>7.3</v>
      </c>
    </row>
    <row r="110" spans="1:11" ht="39" x14ac:dyDescent="0.25">
      <c r="A110" s="62" t="s">
        <v>207</v>
      </c>
      <c r="B110" s="47" t="s">
        <v>45</v>
      </c>
      <c r="C110" s="29" t="s">
        <v>59</v>
      </c>
      <c r="D110" s="29" t="s">
        <v>153</v>
      </c>
      <c r="E110" s="29" t="s">
        <v>44</v>
      </c>
      <c r="F110" s="25" t="s">
        <v>45</v>
      </c>
      <c r="G110" s="25" t="s">
        <v>68</v>
      </c>
      <c r="H110" s="25" t="s">
        <v>40</v>
      </c>
      <c r="I110" s="48">
        <f>I111</f>
        <v>339</v>
      </c>
      <c r="J110" s="48">
        <f t="shared" si="9"/>
        <v>-339</v>
      </c>
      <c r="K110" s="48">
        <f>K111</f>
        <v>0</v>
      </c>
    </row>
    <row r="111" spans="1:11" ht="39" x14ac:dyDescent="0.25">
      <c r="A111" s="53" t="s">
        <v>208</v>
      </c>
      <c r="B111" s="47" t="s">
        <v>45</v>
      </c>
      <c r="C111" s="29" t="s">
        <v>59</v>
      </c>
      <c r="D111" s="29" t="s">
        <v>153</v>
      </c>
      <c r="E111" s="29" t="s">
        <v>44</v>
      </c>
      <c r="F111" s="25" t="s">
        <v>45</v>
      </c>
      <c r="G111" s="25" t="s">
        <v>209</v>
      </c>
      <c r="H111" s="25" t="s">
        <v>40</v>
      </c>
      <c r="I111" s="48">
        <f>I112</f>
        <v>339</v>
      </c>
      <c r="J111" s="48">
        <f t="shared" si="9"/>
        <v>-339</v>
      </c>
      <c r="K111" s="48">
        <f>K112</f>
        <v>0</v>
      </c>
    </row>
    <row r="112" spans="1:11" ht="26.25" x14ac:dyDescent="0.25">
      <c r="A112" s="53" t="s">
        <v>65</v>
      </c>
      <c r="B112" s="47" t="s">
        <v>45</v>
      </c>
      <c r="C112" s="29" t="s">
        <v>59</v>
      </c>
      <c r="D112" s="29" t="s">
        <v>153</v>
      </c>
      <c r="E112" s="29" t="s">
        <v>44</v>
      </c>
      <c r="F112" s="25" t="s">
        <v>45</v>
      </c>
      <c r="G112" s="25" t="s">
        <v>209</v>
      </c>
      <c r="H112" s="25" t="s">
        <v>52</v>
      </c>
      <c r="I112" s="48">
        <v>339</v>
      </c>
      <c r="J112" s="48">
        <f t="shared" si="9"/>
        <v>-339</v>
      </c>
      <c r="K112" s="48">
        <v>0</v>
      </c>
    </row>
    <row r="113" spans="1:11" x14ac:dyDescent="0.25">
      <c r="A113" s="40" t="s">
        <v>22</v>
      </c>
      <c r="B113" s="41" t="s">
        <v>43</v>
      </c>
      <c r="C113" s="41" t="s">
        <v>39</v>
      </c>
      <c r="D113" s="41" t="s">
        <v>39</v>
      </c>
      <c r="E113" s="41" t="s">
        <v>42</v>
      </c>
      <c r="F113" s="41" t="s">
        <v>39</v>
      </c>
      <c r="G113" s="41" t="s">
        <v>68</v>
      </c>
      <c r="H113" s="41" t="s">
        <v>40</v>
      </c>
      <c r="I113" s="42">
        <f>I114+I133+I139+I149+I127</f>
        <v>13467.9</v>
      </c>
      <c r="J113" s="42">
        <f t="shared" si="9"/>
        <v>239</v>
      </c>
      <c r="K113" s="42">
        <f>K114+K133+K139+K149+K127</f>
        <v>13706.9</v>
      </c>
    </row>
    <row r="114" spans="1:11" x14ac:dyDescent="0.25">
      <c r="A114" s="61" t="s">
        <v>23</v>
      </c>
      <c r="B114" s="44" t="s">
        <v>43</v>
      </c>
      <c r="C114" s="44" t="s">
        <v>38</v>
      </c>
      <c r="D114" s="44" t="s">
        <v>39</v>
      </c>
      <c r="E114" s="44" t="s">
        <v>42</v>
      </c>
      <c r="F114" s="44" t="s">
        <v>39</v>
      </c>
      <c r="G114" s="44" t="s">
        <v>68</v>
      </c>
      <c r="H114" s="44" t="s">
        <v>40</v>
      </c>
      <c r="I114" s="45">
        <f>I115</f>
        <v>3137.5</v>
      </c>
      <c r="J114" s="45">
        <f t="shared" si="9"/>
        <v>0</v>
      </c>
      <c r="K114" s="45">
        <f>K115</f>
        <v>3137.5</v>
      </c>
    </row>
    <row r="115" spans="1:11" ht="26.25" x14ac:dyDescent="0.25">
      <c r="A115" s="70" t="s">
        <v>162</v>
      </c>
      <c r="B115" s="47" t="s">
        <v>43</v>
      </c>
      <c r="C115" s="47" t="s">
        <v>38</v>
      </c>
      <c r="D115" s="47" t="s">
        <v>161</v>
      </c>
      <c r="E115" s="47" t="s">
        <v>42</v>
      </c>
      <c r="F115" s="47" t="s">
        <v>39</v>
      </c>
      <c r="G115" s="47" t="s">
        <v>68</v>
      </c>
      <c r="H115" s="47" t="s">
        <v>40</v>
      </c>
      <c r="I115" s="48">
        <f>I116+I123</f>
        <v>3137.5</v>
      </c>
      <c r="J115" s="48">
        <f t="shared" si="9"/>
        <v>0</v>
      </c>
      <c r="K115" s="48">
        <f>K116+K123</f>
        <v>3137.5</v>
      </c>
    </row>
    <row r="116" spans="1:11" ht="39" x14ac:dyDescent="0.25">
      <c r="A116" s="70" t="s">
        <v>93</v>
      </c>
      <c r="B116" s="47" t="s">
        <v>43</v>
      </c>
      <c r="C116" s="47" t="s">
        <v>38</v>
      </c>
      <c r="D116" s="47" t="s">
        <v>161</v>
      </c>
      <c r="E116" s="47" t="s">
        <v>42</v>
      </c>
      <c r="F116" s="47" t="s">
        <v>38</v>
      </c>
      <c r="G116" s="47" t="s">
        <v>68</v>
      </c>
      <c r="H116" s="47" t="s">
        <v>40</v>
      </c>
      <c r="I116" s="48">
        <f>I120+I117</f>
        <v>2700</v>
      </c>
      <c r="J116" s="48">
        <f t="shared" si="9"/>
        <v>0</v>
      </c>
      <c r="K116" s="48">
        <f>K120+K117</f>
        <v>2700</v>
      </c>
    </row>
    <row r="117" spans="1:11" ht="39" x14ac:dyDescent="0.25">
      <c r="A117" s="70" t="s">
        <v>163</v>
      </c>
      <c r="B117" s="47" t="s">
        <v>43</v>
      </c>
      <c r="C117" s="47" t="s">
        <v>38</v>
      </c>
      <c r="D117" s="47" t="s">
        <v>161</v>
      </c>
      <c r="E117" s="47" t="s">
        <v>42</v>
      </c>
      <c r="F117" s="47" t="s">
        <v>38</v>
      </c>
      <c r="G117" s="25" t="s">
        <v>110</v>
      </c>
      <c r="H117" s="47" t="s">
        <v>40</v>
      </c>
      <c r="I117" s="48">
        <f>I118</f>
        <v>1500</v>
      </c>
      <c r="J117" s="48">
        <f t="shared" si="9"/>
        <v>0</v>
      </c>
      <c r="K117" s="48">
        <f>K118</f>
        <v>1500</v>
      </c>
    </row>
    <row r="118" spans="1:11" ht="63.75" x14ac:dyDescent="0.25">
      <c r="A118" s="49" t="s">
        <v>104</v>
      </c>
      <c r="B118" s="47" t="s">
        <v>43</v>
      </c>
      <c r="C118" s="47" t="s">
        <v>38</v>
      </c>
      <c r="D118" s="47" t="s">
        <v>161</v>
      </c>
      <c r="E118" s="47" t="s">
        <v>42</v>
      </c>
      <c r="F118" s="47" t="s">
        <v>38</v>
      </c>
      <c r="G118" s="25" t="s">
        <v>110</v>
      </c>
      <c r="H118" s="47" t="s">
        <v>66</v>
      </c>
      <c r="I118" s="48">
        <f>I119</f>
        <v>1500</v>
      </c>
      <c r="J118" s="48">
        <f t="shared" si="9"/>
        <v>0</v>
      </c>
      <c r="K118" s="48">
        <f>K119</f>
        <v>1500</v>
      </c>
    </row>
    <row r="119" spans="1:11" x14ac:dyDescent="0.25">
      <c r="A119" s="38" t="s">
        <v>17</v>
      </c>
      <c r="B119" s="47" t="s">
        <v>43</v>
      </c>
      <c r="C119" s="47" t="s">
        <v>38</v>
      </c>
      <c r="D119" s="47" t="s">
        <v>161</v>
      </c>
      <c r="E119" s="47" t="s">
        <v>42</v>
      </c>
      <c r="F119" s="47" t="s">
        <v>38</v>
      </c>
      <c r="G119" s="25" t="s">
        <v>110</v>
      </c>
      <c r="H119" s="47" t="s">
        <v>67</v>
      </c>
      <c r="I119" s="48">
        <v>1500</v>
      </c>
      <c r="J119" s="48">
        <f t="shared" si="9"/>
        <v>0</v>
      </c>
      <c r="K119" s="48">
        <v>1500</v>
      </c>
    </row>
    <row r="120" spans="1:11" ht="26.25" x14ac:dyDescent="0.25">
      <c r="A120" s="53" t="s">
        <v>164</v>
      </c>
      <c r="B120" s="47" t="s">
        <v>43</v>
      </c>
      <c r="C120" s="47" t="s">
        <v>38</v>
      </c>
      <c r="D120" s="47" t="s">
        <v>161</v>
      </c>
      <c r="E120" s="47" t="s">
        <v>42</v>
      </c>
      <c r="F120" s="47" t="s">
        <v>38</v>
      </c>
      <c r="G120" s="47" t="s">
        <v>124</v>
      </c>
      <c r="H120" s="47" t="s">
        <v>40</v>
      </c>
      <c r="I120" s="48">
        <f>I121</f>
        <v>1200</v>
      </c>
      <c r="J120" s="48">
        <f t="shared" si="9"/>
        <v>0</v>
      </c>
      <c r="K120" s="48">
        <f>K121</f>
        <v>1200</v>
      </c>
    </row>
    <row r="121" spans="1:11" ht="63.75" x14ac:dyDescent="0.25">
      <c r="A121" s="49" t="s">
        <v>104</v>
      </c>
      <c r="B121" s="47" t="s">
        <v>43</v>
      </c>
      <c r="C121" s="47" t="s">
        <v>38</v>
      </c>
      <c r="D121" s="47" t="s">
        <v>161</v>
      </c>
      <c r="E121" s="47" t="s">
        <v>42</v>
      </c>
      <c r="F121" s="47" t="s">
        <v>38</v>
      </c>
      <c r="G121" s="47" t="s">
        <v>124</v>
      </c>
      <c r="H121" s="47" t="s">
        <v>66</v>
      </c>
      <c r="I121" s="48">
        <f>I122</f>
        <v>1200</v>
      </c>
      <c r="J121" s="48">
        <f t="shared" si="9"/>
        <v>0</v>
      </c>
      <c r="K121" s="48">
        <f>K122</f>
        <v>1200</v>
      </c>
    </row>
    <row r="122" spans="1:11" x14ac:dyDescent="0.25">
      <c r="A122" s="38" t="s">
        <v>17</v>
      </c>
      <c r="B122" s="47" t="s">
        <v>43</v>
      </c>
      <c r="C122" s="47" t="s">
        <v>38</v>
      </c>
      <c r="D122" s="47" t="s">
        <v>161</v>
      </c>
      <c r="E122" s="47" t="s">
        <v>42</v>
      </c>
      <c r="F122" s="47" t="s">
        <v>38</v>
      </c>
      <c r="G122" s="47" t="s">
        <v>124</v>
      </c>
      <c r="H122" s="47" t="s">
        <v>67</v>
      </c>
      <c r="I122" s="48">
        <v>1200</v>
      </c>
      <c r="J122" s="48">
        <f t="shared" si="9"/>
        <v>0</v>
      </c>
      <c r="K122" s="48">
        <v>1200</v>
      </c>
    </row>
    <row r="123" spans="1:11" ht="26.25" x14ac:dyDescent="0.25">
      <c r="A123" s="63" t="s">
        <v>165</v>
      </c>
      <c r="B123" s="71" t="s">
        <v>43</v>
      </c>
      <c r="C123" s="25" t="s">
        <v>38</v>
      </c>
      <c r="D123" s="25" t="s">
        <v>161</v>
      </c>
      <c r="E123" s="25" t="s">
        <v>42</v>
      </c>
      <c r="F123" s="25" t="s">
        <v>41</v>
      </c>
      <c r="G123" s="25" t="s">
        <v>68</v>
      </c>
      <c r="H123" s="25" t="s">
        <v>40</v>
      </c>
      <c r="I123" s="48">
        <f>I124</f>
        <v>437.5</v>
      </c>
      <c r="J123" s="48">
        <f t="shared" si="9"/>
        <v>0</v>
      </c>
      <c r="K123" s="48">
        <f>K124</f>
        <v>437.5</v>
      </c>
    </row>
    <row r="124" spans="1:11" ht="39" x14ac:dyDescent="0.25">
      <c r="A124" s="53" t="s">
        <v>128</v>
      </c>
      <c r="B124" s="71" t="s">
        <v>43</v>
      </c>
      <c r="C124" s="25" t="s">
        <v>38</v>
      </c>
      <c r="D124" s="25" t="s">
        <v>161</v>
      </c>
      <c r="E124" s="25" t="s">
        <v>42</v>
      </c>
      <c r="F124" s="25" t="s">
        <v>41</v>
      </c>
      <c r="G124" s="25" t="s">
        <v>79</v>
      </c>
      <c r="H124" s="25" t="s">
        <v>40</v>
      </c>
      <c r="I124" s="48">
        <f>I125</f>
        <v>437.5</v>
      </c>
      <c r="J124" s="48">
        <f t="shared" si="9"/>
        <v>0</v>
      </c>
      <c r="K124" s="48">
        <f>K125</f>
        <v>437.5</v>
      </c>
    </row>
    <row r="125" spans="1:11" ht="63.75" x14ac:dyDescent="0.25">
      <c r="A125" s="49" t="s">
        <v>104</v>
      </c>
      <c r="B125" s="71" t="s">
        <v>43</v>
      </c>
      <c r="C125" s="25" t="s">
        <v>38</v>
      </c>
      <c r="D125" s="25" t="s">
        <v>161</v>
      </c>
      <c r="E125" s="25" t="s">
        <v>42</v>
      </c>
      <c r="F125" s="25" t="s">
        <v>41</v>
      </c>
      <c r="G125" s="25" t="s">
        <v>79</v>
      </c>
      <c r="H125" s="25" t="s">
        <v>66</v>
      </c>
      <c r="I125" s="48">
        <f>I126</f>
        <v>437.5</v>
      </c>
      <c r="J125" s="48">
        <f t="shared" si="9"/>
        <v>0</v>
      </c>
      <c r="K125" s="48">
        <f>K126</f>
        <v>437.5</v>
      </c>
    </row>
    <row r="126" spans="1:11" x14ac:dyDescent="0.25">
      <c r="A126" s="53" t="s">
        <v>17</v>
      </c>
      <c r="B126" s="71" t="s">
        <v>43</v>
      </c>
      <c r="C126" s="25" t="s">
        <v>38</v>
      </c>
      <c r="D126" s="25" t="s">
        <v>161</v>
      </c>
      <c r="E126" s="25" t="s">
        <v>42</v>
      </c>
      <c r="F126" s="25" t="s">
        <v>41</v>
      </c>
      <c r="G126" s="25" t="s">
        <v>79</v>
      </c>
      <c r="H126" s="25" t="s">
        <v>67</v>
      </c>
      <c r="I126" s="48">
        <v>437.5</v>
      </c>
      <c r="J126" s="48">
        <f t="shared" si="9"/>
        <v>0</v>
      </c>
      <c r="K126" s="48">
        <v>437.5</v>
      </c>
    </row>
    <row r="127" spans="1:11" s="39" customFormat="1" x14ac:dyDescent="0.25">
      <c r="A127" s="91" t="s">
        <v>218</v>
      </c>
      <c r="B127" s="120" t="s">
        <v>43</v>
      </c>
      <c r="C127" s="121" t="s">
        <v>48</v>
      </c>
      <c r="D127" s="121" t="s">
        <v>39</v>
      </c>
      <c r="E127" s="121" t="s">
        <v>42</v>
      </c>
      <c r="F127" s="121" t="s">
        <v>39</v>
      </c>
      <c r="G127" s="121" t="s">
        <v>68</v>
      </c>
      <c r="H127" s="121" t="s">
        <v>40</v>
      </c>
      <c r="I127" s="45">
        <f>I128</f>
        <v>300</v>
      </c>
      <c r="J127" s="45">
        <f t="shared" si="9"/>
        <v>0</v>
      </c>
      <c r="K127" s="45">
        <f>K128</f>
        <v>300</v>
      </c>
    </row>
    <row r="128" spans="1:11" s="39" customFormat="1" ht="26.25" x14ac:dyDescent="0.25">
      <c r="A128" s="38" t="s">
        <v>166</v>
      </c>
      <c r="B128" s="26" t="s">
        <v>43</v>
      </c>
      <c r="C128" s="26" t="s">
        <v>48</v>
      </c>
      <c r="D128" s="26" t="s">
        <v>167</v>
      </c>
      <c r="E128" s="26" t="s">
        <v>42</v>
      </c>
      <c r="F128" s="26" t="s">
        <v>39</v>
      </c>
      <c r="G128" s="26" t="s">
        <v>68</v>
      </c>
      <c r="H128" s="26" t="s">
        <v>40</v>
      </c>
      <c r="I128" s="48">
        <f>I129</f>
        <v>300</v>
      </c>
      <c r="J128" s="48">
        <f t="shared" si="9"/>
        <v>0</v>
      </c>
      <c r="K128" s="48">
        <f>K129</f>
        <v>300</v>
      </c>
    </row>
    <row r="129" spans="1:12" s="39" customFormat="1" ht="26.25" x14ac:dyDescent="0.25">
      <c r="A129" s="38" t="s">
        <v>219</v>
      </c>
      <c r="B129" s="78" t="s">
        <v>43</v>
      </c>
      <c r="C129" s="28" t="s">
        <v>48</v>
      </c>
      <c r="D129" s="28" t="s">
        <v>167</v>
      </c>
      <c r="E129" s="28" t="s">
        <v>42</v>
      </c>
      <c r="F129" s="28" t="s">
        <v>45</v>
      </c>
      <c r="G129" s="28" t="s">
        <v>68</v>
      </c>
      <c r="H129" s="28" t="s">
        <v>40</v>
      </c>
      <c r="I129" s="48">
        <f t="shared" ref="I129:K130" si="13">I130</f>
        <v>300</v>
      </c>
      <c r="J129" s="48">
        <f t="shared" si="9"/>
        <v>0</v>
      </c>
      <c r="K129" s="48">
        <f t="shared" si="13"/>
        <v>300</v>
      </c>
    </row>
    <row r="130" spans="1:12" s="39" customFormat="1" ht="39" x14ac:dyDescent="0.25">
      <c r="A130" s="53" t="s">
        <v>128</v>
      </c>
      <c r="B130" s="78" t="s">
        <v>43</v>
      </c>
      <c r="C130" s="28" t="s">
        <v>48</v>
      </c>
      <c r="D130" s="28" t="s">
        <v>167</v>
      </c>
      <c r="E130" s="28" t="s">
        <v>42</v>
      </c>
      <c r="F130" s="28" t="s">
        <v>45</v>
      </c>
      <c r="G130" s="28" t="s">
        <v>79</v>
      </c>
      <c r="H130" s="28" t="s">
        <v>40</v>
      </c>
      <c r="I130" s="48">
        <f t="shared" si="13"/>
        <v>300</v>
      </c>
      <c r="J130" s="48">
        <f t="shared" si="9"/>
        <v>0</v>
      </c>
      <c r="K130" s="48">
        <f t="shared" si="13"/>
        <v>300</v>
      </c>
    </row>
    <row r="131" spans="1:12" s="39" customFormat="1" ht="25.5" x14ac:dyDescent="0.25">
      <c r="A131" s="49" t="s">
        <v>105</v>
      </c>
      <c r="B131" s="78" t="s">
        <v>43</v>
      </c>
      <c r="C131" s="28" t="s">
        <v>48</v>
      </c>
      <c r="D131" s="28" t="s">
        <v>167</v>
      </c>
      <c r="E131" s="28" t="s">
        <v>42</v>
      </c>
      <c r="F131" s="28" t="s">
        <v>45</v>
      </c>
      <c r="G131" s="28" t="s">
        <v>79</v>
      </c>
      <c r="H131" s="28" t="s">
        <v>51</v>
      </c>
      <c r="I131" s="48">
        <f>I132</f>
        <v>300</v>
      </c>
      <c r="J131" s="48">
        <f t="shared" si="9"/>
        <v>0</v>
      </c>
      <c r="K131" s="48">
        <f>K132</f>
        <v>300</v>
      </c>
    </row>
    <row r="132" spans="1:12" s="39" customFormat="1" ht="26.25" x14ac:dyDescent="0.25">
      <c r="A132" s="53" t="s">
        <v>65</v>
      </c>
      <c r="B132" s="78" t="s">
        <v>43</v>
      </c>
      <c r="C132" s="28" t="s">
        <v>48</v>
      </c>
      <c r="D132" s="28" t="s">
        <v>167</v>
      </c>
      <c r="E132" s="28" t="s">
        <v>42</v>
      </c>
      <c r="F132" s="28" t="s">
        <v>45</v>
      </c>
      <c r="G132" s="28" t="s">
        <v>79</v>
      </c>
      <c r="H132" s="28" t="s">
        <v>52</v>
      </c>
      <c r="I132" s="48">
        <v>300</v>
      </c>
      <c r="J132" s="48">
        <f t="shared" si="9"/>
        <v>0</v>
      </c>
      <c r="K132" s="48">
        <v>300</v>
      </c>
    </row>
    <row r="133" spans="1:12" x14ac:dyDescent="0.25">
      <c r="A133" s="54" t="s">
        <v>136</v>
      </c>
      <c r="B133" s="44" t="s">
        <v>43</v>
      </c>
      <c r="C133" s="44" t="s">
        <v>46</v>
      </c>
      <c r="D133" s="44" t="s">
        <v>39</v>
      </c>
      <c r="E133" s="44" t="s">
        <v>42</v>
      </c>
      <c r="F133" s="44" t="s">
        <v>39</v>
      </c>
      <c r="G133" s="44" t="s">
        <v>68</v>
      </c>
      <c r="H133" s="44" t="s">
        <v>40</v>
      </c>
      <c r="I133" s="45">
        <f>I134</f>
        <v>9340</v>
      </c>
      <c r="J133" s="45">
        <f t="shared" si="9"/>
        <v>0</v>
      </c>
      <c r="K133" s="45">
        <f>K134</f>
        <v>9340</v>
      </c>
    </row>
    <row r="134" spans="1:12" ht="26.25" x14ac:dyDescent="0.25">
      <c r="A134" s="38" t="s">
        <v>166</v>
      </c>
      <c r="B134" s="26" t="s">
        <v>43</v>
      </c>
      <c r="C134" s="26" t="s">
        <v>46</v>
      </c>
      <c r="D134" s="26" t="s">
        <v>167</v>
      </c>
      <c r="E134" s="26" t="s">
        <v>42</v>
      </c>
      <c r="F134" s="26" t="s">
        <v>39</v>
      </c>
      <c r="G134" s="26" t="s">
        <v>68</v>
      </c>
      <c r="H134" s="47" t="s">
        <v>40</v>
      </c>
      <c r="I134" s="48">
        <f>I135</f>
        <v>9340</v>
      </c>
      <c r="J134" s="48">
        <f t="shared" si="9"/>
        <v>0</v>
      </c>
      <c r="K134" s="48">
        <f>K135</f>
        <v>9340</v>
      </c>
    </row>
    <row r="135" spans="1:12" ht="26.25" x14ac:dyDescent="0.25">
      <c r="A135" s="38" t="s">
        <v>94</v>
      </c>
      <c r="B135" s="26" t="s">
        <v>43</v>
      </c>
      <c r="C135" s="26" t="s">
        <v>46</v>
      </c>
      <c r="D135" s="26" t="s">
        <v>167</v>
      </c>
      <c r="E135" s="26" t="s">
        <v>42</v>
      </c>
      <c r="F135" s="26" t="s">
        <v>41</v>
      </c>
      <c r="G135" s="26" t="s">
        <v>68</v>
      </c>
      <c r="H135" s="72" t="s">
        <v>40</v>
      </c>
      <c r="I135" s="73">
        <f>I136</f>
        <v>9340</v>
      </c>
      <c r="J135" s="73">
        <f t="shared" si="9"/>
        <v>0</v>
      </c>
      <c r="K135" s="73">
        <f>K136</f>
        <v>9340</v>
      </c>
    </row>
    <row r="136" spans="1:12" ht="39" x14ac:dyDescent="0.25">
      <c r="A136" s="53" t="s">
        <v>128</v>
      </c>
      <c r="B136" s="26" t="s">
        <v>43</v>
      </c>
      <c r="C136" s="26" t="s">
        <v>46</v>
      </c>
      <c r="D136" s="26" t="s">
        <v>167</v>
      </c>
      <c r="E136" s="26" t="s">
        <v>42</v>
      </c>
      <c r="F136" s="26" t="s">
        <v>41</v>
      </c>
      <c r="G136" s="26" t="s">
        <v>79</v>
      </c>
      <c r="H136" s="72" t="s">
        <v>40</v>
      </c>
      <c r="I136" s="73">
        <f t="shared" ref="I136:K136" si="14">I137</f>
        <v>9340</v>
      </c>
      <c r="J136" s="73">
        <f t="shared" si="9"/>
        <v>0</v>
      </c>
      <c r="K136" s="73">
        <f t="shared" si="14"/>
        <v>9340</v>
      </c>
    </row>
    <row r="137" spans="1:12" ht="25.5" x14ac:dyDescent="0.25">
      <c r="A137" s="49" t="s">
        <v>105</v>
      </c>
      <c r="B137" s="72" t="s">
        <v>43</v>
      </c>
      <c r="C137" s="72" t="s">
        <v>46</v>
      </c>
      <c r="D137" s="26" t="s">
        <v>167</v>
      </c>
      <c r="E137" s="72" t="s">
        <v>42</v>
      </c>
      <c r="F137" s="72" t="s">
        <v>41</v>
      </c>
      <c r="G137" s="72" t="s">
        <v>79</v>
      </c>
      <c r="H137" s="72" t="s">
        <v>51</v>
      </c>
      <c r="I137" s="73">
        <f>I138</f>
        <v>9340</v>
      </c>
      <c r="J137" s="73">
        <f t="shared" si="9"/>
        <v>0</v>
      </c>
      <c r="K137" s="73">
        <f>K138</f>
        <v>9340</v>
      </c>
    </row>
    <row r="138" spans="1:12" ht="26.25" x14ac:dyDescent="0.25">
      <c r="A138" s="38" t="s">
        <v>65</v>
      </c>
      <c r="B138" s="47" t="s">
        <v>43</v>
      </c>
      <c r="C138" s="47" t="s">
        <v>46</v>
      </c>
      <c r="D138" s="26" t="s">
        <v>167</v>
      </c>
      <c r="E138" s="72" t="s">
        <v>42</v>
      </c>
      <c r="F138" s="72" t="s">
        <v>41</v>
      </c>
      <c r="G138" s="72" t="s">
        <v>79</v>
      </c>
      <c r="H138" s="72" t="s">
        <v>52</v>
      </c>
      <c r="I138" s="73">
        <f>8978.4+361.6</f>
        <v>9340</v>
      </c>
      <c r="J138" s="73">
        <f t="shared" si="9"/>
        <v>0</v>
      </c>
      <c r="K138" s="73">
        <f>8978.4+361.6</f>
        <v>9340</v>
      </c>
      <c r="L138" s="27"/>
    </row>
    <row r="139" spans="1:12" x14ac:dyDescent="0.25">
      <c r="A139" s="74" t="s">
        <v>24</v>
      </c>
      <c r="B139" s="44" t="s">
        <v>43</v>
      </c>
      <c r="C139" s="44" t="s">
        <v>80</v>
      </c>
      <c r="D139" s="44" t="s">
        <v>39</v>
      </c>
      <c r="E139" s="44" t="s">
        <v>42</v>
      </c>
      <c r="F139" s="44" t="s">
        <v>39</v>
      </c>
      <c r="G139" s="44" t="s">
        <v>68</v>
      </c>
      <c r="H139" s="44" t="s">
        <v>40</v>
      </c>
      <c r="I139" s="45">
        <f>I140</f>
        <v>179.8</v>
      </c>
      <c r="J139" s="45">
        <f t="shared" si="9"/>
        <v>0</v>
      </c>
      <c r="K139" s="45">
        <f>K140</f>
        <v>179.8</v>
      </c>
    </row>
    <row r="140" spans="1:12" ht="39" x14ac:dyDescent="0.25">
      <c r="A140" s="52" t="s">
        <v>143</v>
      </c>
      <c r="B140" s="71" t="s">
        <v>43</v>
      </c>
      <c r="C140" s="25" t="s">
        <v>80</v>
      </c>
      <c r="D140" s="25" t="s">
        <v>144</v>
      </c>
      <c r="E140" s="25" t="s">
        <v>42</v>
      </c>
      <c r="F140" s="25" t="s">
        <v>39</v>
      </c>
      <c r="G140" s="25" t="s">
        <v>68</v>
      </c>
      <c r="H140" s="47" t="s">
        <v>40</v>
      </c>
      <c r="I140" s="48">
        <f>I141+I145</f>
        <v>179.8</v>
      </c>
      <c r="J140" s="48">
        <f t="shared" si="9"/>
        <v>0</v>
      </c>
      <c r="K140" s="48">
        <f>K141+K145</f>
        <v>179.8</v>
      </c>
    </row>
    <row r="141" spans="1:12" ht="39" x14ac:dyDescent="0.25">
      <c r="A141" s="46" t="s">
        <v>117</v>
      </c>
      <c r="B141" s="71" t="s">
        <v>43</v>
      </c>
      <c r="C141" s="25" t="s">
        <v>80</v>
      </c>
      <c r="D141" s="25" t="s">
        <v>144</v>
      </c>
      <c r="E141" s="25" t="s">
        <v>42</v>
      </c>
      <c r="F141" s="25" t="s">
        <v>38</v>
      </c>
      <c r="G141" s="25" t="s">
        <v>68</v>
      </c>
      <c r="H141" s="47" t="s">
        <v>40</v>
      </c>
      <c r="I141" s="48">
        <f t="shared" ref="I141:K141" si="15">I142</f>
        <v>13</v>
      </c>
      <c r="J141" s="48">
        <f t="shared" si="9"/>
        <v>0</v>
      </c>
      <c r="K141" s="48">
        <f t="shared" si="15"/>
        <v>13</v>
      </c>
    </row>
    <row r="142" spans="1:12" x14ac:dyDescent="0.25">
      <c r="A142" s="75" t="s">
        <v>25</v>
      </c>
      <c r="B142" s="71" t="s">
        <v>43</v>
      </c>
      <c r="C142" s="25" t="s">
        <v>80</v>
      </c>
      <c r="D142" s="25" t="s">
        <v>144</v>
      </c>
      <c r="E142" s="25" t="s">
        <v>42</v>
      </c>
      <c r="F142" s="25" t="s">
        <v>38</v>
      </c>
      <c r="G142" s="25" t="s">
        <v>95</v>
      </c>
      <c r="H142" s="47" t="s">
        <v>40</v>
      </c>
      <c r="I142" s="48">
        <f>I143</f>
        <v>13</v>
      </c>
      <c r="J142" s="48">
        <f t="shared" si="9"/>
        <v>0</v>
      </c>
      <c r="K142" s="48">
        <f>K143</f>
        <v>13</v>
      </c>
    </row>
    <row r="143" spans="1:12" ht="25.5" x14ac:dyDescent="0.25">
      <c r="A143" s="49" t="s">
        <v>105</v>
      </c>
      <c r="B143" s="71" t="s">
        <v>43</v>
      </c>
      <c r="C143" s="25" t="s">
        <v>80</v>
      </c>
      <c r="D143" s="25" t="s">
        <v>144</v>
      </c>
      <c r="E143" s="25" t="s">
        <v>42</v>
      </c>
      <c r="F143" s="25" t="s">
        <v>38</v>
      </c>
      <c r="G143" s="47" t="s">
        <v>95</v>
      </c>
      <c r="H143" s="47" t="s">
        <v>51</v>
      </c>
      <c r="I143" s="48">
        <f>I144</f>
        <v>13</v>
      </c>
      <c r="J143" s="48">
        <f t="shared" si="9"/>
        <v>0</v>
      </c>
      <c r="K143" s="48">
        <f>K144</f>
        <v>13</v>
      </c>
    </row>
    <row r="144" spans="1:12" ht="25.5" x14ac:dyDescent="0.25">
      <c r="A144" s="75" t="s">
        <v>65</v>
      </c>
      <c r="B144" s="71" t="s">
        <v>43</v>
      </c>
      <c r="C144" s="25" t="s">
        <v>80</v>
      </c>
      <c r="D144" s="25" t="s">
        <v>144</v>
      </c>
      <c r="E144" s="25" t="s">
        <v>42</v>
      </c>
      <c r="F144" s="25" t="s">
        <v>38</v>
      </c>
      <c r="G144" s="47" t="s">
        <v>95</v>
      </c>
      <c r="H144" s="47" t="s">
        <v>52</v>
      </c>
      <c r="I144" s="48">
        <v>13</v>
      </c>
      <c r="J144" s="48">
        <f t="shared" si="9"/>
        <v>0</v>
      </c>
      <c r="K144" s="48">
        <v>13</v>
      </c>
    </row>
    <row r="145" spans="1:11" ht="51.75" x14ac:dyDescent="0.25">
      <c r="A145" s="53" t="s">
        <v>119</v>
      </c>
      <c r="B145" s="71" t="s">
        <v>43</v>
      </c>
      <c r="C145" s="25" t="s">
        <v>80</v>
      </c>
      <c r="D145" s="25" t="s">
        <v>144</v>
      </c>
      <c r="E145" s="25" t="s">
        <v>42</v>
      </c>
      <c r="F145" s="25" t="s">
        <v>41</v>
      </c>
      <c r="G145" s="25" t="s">
        <v>68</v>
      </c>
      <c r="H145" s="47" t="s">
        <v>40</v>
      </c>
      <c r="I145" s="48">
        <f t="shared" ref="I145:K146" si="16">I146</f>
        <v>166.8</v>
      </c>
      <c r="J145" s="48">
        <f t="shared" ref="J145:J208" si="17">K145-I145</f>
        <v>0</v>
      </c>
      <c r="K145" s="48">
        <f t="shared" si="16"/>
        <v>166.8</v>
      </c>
    </row>
    <row r="146" spans="1:11" x14ac:dyDescent="0.25">
      <c r="A146" s="75" t="s">
        <v>25</v>
      </c>
      <c r="B146" s="71" t="s">
        <v>43</v>
      </c>
      <c r="C146" s="25" t="s">
        <v>80</v>
      </c>
      <c r="D146" s="25" t="s">
        <v>144</v>
      </c>
      <c r="E146" s="25" t="s">
        <v>42</v>
      </c>
      <c r="F146" s="25" t="s">
        <v>41</v>
      </c>
      <c r="G146" s="25" t="s">
        <v>95</v>
      </c>
      <c r="H146" s="47" t="s">
        <v>40</v>
      </c>
      <c r="I146" s="48">
        <f t="shared" si="16"/>
        <v>166.8</v>
      </c>
      <c r="J146" s="48">
        <f t="shared" si="17"/>
        <v>0</v>
      </c>
      <c r="K146" s="48">
        <f t="shared" si="16"/>
        <v>166.8</v>
      </c>
    </row>
    <row r="147" spans="1:11" ht="24" customHeight="1" x14ac:dyDescent="0.25">
      <c r="A147" s="49" t="s">
        <v>105</v>
      </c>
      <c r="B147" s="71" t="s">
        <v>43</v>
      </c>
      <c r="C147" s="25" t="s">
        <v>80</v>
      </c>
      <c r="D147" s="25" t="s">
        <v>144</v>
      </c>
      <c r="E147" s="25" t="s">
        <v>42</v>
      </c>
      <c r="F147" s="25" t="s">
        <v>41</v>
      </c>
      <c r="G147" s="47" t="s">
        <v>95</v>
      </c>
      <c r="H147" s="47" t="s">
        <v>51</v>
      </c>
      <c r="I147" s="48">
        <f>I148</f>
        <v>166.8</v>
      </c>
      <c r="J147" s="48">
        <f t="shared" si="17"/>
        <v>0</v>
      </c>
      <c r="K147" s="48">
        <f>K148</f>
        <v>166.8</v>
      </c>
    </row>
    <row r="148" spans="1:11" ht="25.5" x14ac:dyDescent="0.25">
      <c r="A148" s="75" t="s">
        <v>65</v>
      </c>
      <c r="B148" s="71" t="s">
        <v>43</v>
      </c>
      <c r="C148" s="25" t="s">
        <v>80</v>
      </c>
      <c r="D148" s="25" t="s">
        <v>144</v>
      </c>
      <c r="E148" s="25" t="s">
        <v>42</v>
      </c>
      <c r="F148" s="25" t="s">
        <v>41</v>
      </c>
      <c r="G148" s="47" t="s">
        <v>95</v>
      </c>
      <c r="H148" s="47" t="s">
        <v>52</v>
      </c>
      <c r="I148" s="48">
        <v>166.8</v>
      </c>
      <c r="J148" s="48">
        <f t="shared" si="17"/>
        <v>0</v>
      </c>
      <c r="K148" s="48">
        <v>166.8</v>
      </c>
    </row>
    <row r="149" spans="1:11" x14ac:dyDescent="0.25">
      <c r="A149" s="76" t="s">
        <v>126</v>
      </c>
      <c r="B149" s="44" t="s">
        <v>43</v>
      </c>
      <c r="C149" s="44" t="s">
        <v>125</v>
      </c>
      <c r="D149" s="44" t="s">
        <v>39</v>
      </c>
      <c r="E149" s="44" t="s">
        <v>42</v>
      </c>
      <c r="F149" s="44" t="s">
        <v>39</v>
      </c>
      <c r="G149" s="44" t="s">
        <v>68</v>
      </c>
      <c r="H149" s="44" t="s">
        <v>40</v>
      </c>
      <c r="I149" s="45">
        <f>I150+I155</f>
        <v>510.6</v>
      </c>
      <c r="J149" s="45">
        <f t="shared" si="17"/>
        <v>239</v>
      </c>
      <c r="K149" s="45">
        <f>K150+K155</f>
        <v>749.6</v>
      </c>
    </row>
    <row r="150" spans="1:11" ht="64.5" x14ac:dyDescent="0.25">
      <c r="A150" s="53" t="s">
        <v>150</v>
      </c>
      <c r="B150" s="47" t="s">
        <v>43</v>
      </c>
      <c r="C150" s="47" t="s">
        <v>125</v>
      </c>
      <c r="D150" s="47" t="s">
        <v>149</v>
      </c>
      <c r="E150" s="47" t="s">
        <v>42</v>
      </c>
      <c r="F150" s="47" t="s">
        <v>39</v>
      </c>
      <c r="G150" s="47" t="s">
        <v>68</v>
      </c>
      <c r="H150" s="47" t="s">
        <v>40</v>
      </c>
      <c r="I150" s="48">
        <f t="shared" ref="I150:K151" si="18">I151</f>
        <v>10.6</v>
      </c>
      <c r="J150" s="48">
        <f t="shared" si="17"/>
        <v>0</v>
      </c>
      <c r="K150" s="48">
        <f t="shared" si="18"/>
        <v>10.6</v>
      </c>
    </row>
    <row r="151" spans="1:11" ht="26.25" x14ac:dyDescent="0.25">
      <c r="A151" s="53" t="s">
        <v>151</v>
      </c>
      <c r="B151" s="47" t="s">
        <v>43</v>
      </c>
      <c r="C151" s="47" t="s">
        <v>125</v>
      </c>
      <c r="D151" s="47" t="s">
        <v>149</v>
      </c>
      <c r="E151" s="47" t="s">
        <v>42</v>
      </c>
      <c r="F151" s="47" t="s">
        <v>41</v>
      </c>
      <c r="G151" s="47" t="s">
        <v>68</v>
      </c>
      <c r="H151" s="47" t="s">
        <v>40</v>
      </c>
      <c r="I151" s="48">
        <f t="shared" si="18"/>
        <v>10.6</v>
      </c>
      <c r="J151" s="48">
        <f t="shared" si="17"/>
        <v>0</v>
      </c>
      <c r="K151" s="48">
        <f t="shared" si="18"/>
        <v>10.6</v>
      </c>
    </row>
    <row r="152" spans="1:11" ht="64.5" x14ac:dyDescent="0.25">
      <c r="A152" s="53" t="s">
        <v>138</v>
      </c>
      <c r="B152" s="47" t="s">
        <v>43</v>
      </c>
      <c r="C152" s="47" t="s">
        <v>125</v>
      </c>
      <c r="D152" s="47" t="s">
        <v>149</v>
      </c>
      <c r="E152" s="47" t="s">
        <v>42</v>
      </c>
      <c r="F152" s="47" t="s">
        <v>41</v>
      </c>
      <c r="G152" s="47" t="s">
        <v>114</v>
      </c>
      <c r="H152" s="47" t="s">
        <v>40</v>
      </c>
      <c r="I152" s="48">
        <f>I153</f>
        <v>10.6</v>
      </c>
      <c r="J152" s="48">
        <f t="shared" si="17"/>
        <v>0</v>
      </c>
      <c r="K152" s="48">
        <f>K153</f>
        <v>10.6</v>
      </c>
    </row>
    <row r="153" spans="1:11" ht="17.25" customHeight="1" x14ac:dyDescent="0.25">
      <c r="A153" s="53" t="s">
        <v>34</v>
      </c>
      <c r="B153" s="47" t="s">
        <v>43</v>
      </c>
      <c r="C153" s="47" t="s">
        <v>125</v>
      </c>
      <c r="D153" s="47" t="s">
        <v>149</v>
      </c>
      <c r="E153" s="47" t="s">
        <v>42</v>
      </c>
      <c r="F153" s="47" t="s">
        <v>41</v>
      </c>
      <c r="G153" s="47" t="s">
        <v>114</v>
      </c>
      <c r="H153" s="47" t="s">
        <v>101</v>
      </c>
      <c r="I153" s="48">
        <f>I154</f>
        <v>10.6</v>
      </c>
      <c r="J153" s="48">
        <f t="shared" si="17"/>
        <v>0</v>
      </c>
      <c r="K153" s="48">
        <f>K154</f>
        <v>10.6</v>
      </c>
    </row>
    <row r="154" spans="1:11" x14ac:dyDescent="0.25">
      <c r="A154" s="77" t="s">
        <v>62</v>
      </c>
      <c r="B154" s="47" t="s">
        <v>43</v>
      </c>
      <c r="C154" s="47" t="s">
        <v>125</v>
      </c>
      <c r="D154" s="47" t="s">
        <v>149</v>
      </c>
      <c r="E154" s="47" t="s">
        <v>42</v>
      </c>
      <c r="F154" s="47" t="s">
        <v>41</v>
      </c>
      <c r="G154" s="47" t="s">
        <v>114</v>
      </c>
      <c r="H154" s="47" t="s">
        <v>102</v>
      </c>
      <c r="I154" s="48">
        <v>10.6</v>
      </c>
      <c r="J154" s="48">
        <f t="shared" si="17"/>
        <v>0</v>
      </c>
      <c r="K154" s="48">
        <v>10.6</v>
      </c>
    </row>
    <row r="155" spans="1:11" ht="39" x14ac:dyDescent="0.25">
      <c r="A155" s="53" t="s">
        <v>168</v>
      </c>
      <c r="B155" s="78" t="s">
        <v>43</v>
      </c>
      <c r="C155" s="28" t="s">
        <v>125</v>
      </c>
      <c r="D155" s="28" t="s">
        <v>169</v>
      </c>
      <c r="E155" s="28" t="s">
        <v>42</v>
      </c>
      <c r="F155" s="28" t="s">
        <v>39</v>
      </c>
      <c r="G155" s="28" t="s">
        <v>68</v>
      </c>
      <c r="H155" s="28" t="s">
        <v>40</v>
      </c>
      <c r="I155" s="48">
        <f>I156</f>
        <v>500</v>
      </c>
      <c r="J155" s="48">
        <f t="shared" si="17"/>
        <v>239</v>
      </c>
      <c r="K155" s="48">
        <f>K156</f>
        <v>739</v>
      </c>
    </row>
    <row r="156" spans="1:11" ht="39" x14ac:dyDescent="0.25">
      <c r="A156" s="53" t="s">
        <v>99</v>
      </c>
      <c r="B156" s="78" t="s">
        <v>43</v>
      </c>
      <c r="C156" s="28" t="s">
        <v>125</v>
      </c>
      <c r="D156" s="28" t="s">
        <v>169</v>
      </c>
      <c r="E156" s="28" t="s">
        <v>42</v>
      </c>
      <c r="F156" s="28" t="s">
        <v>38</v>
      </c>
      <c r="G156" s="28" t="s">
        <v>68</v>
      </c>
      <c r="H156" s="28" t="s">
        <v>40</v>
      </c>
      <c r="I156" s="48">
        <f>I157</f>
        <v>500</v>
      </c>
      <c r="J156" s="48">
        <f t="shared" si="17"/>
        <v>239</v>
      </c>
      <c r="K156" s="48">
        <f>K157</f>
        <v>739</v>
      </c>
    </row>
    <row r="157" spans="1:11" ht="38.25" x14ac:dyDescent="0.25">
      <c r="A157" s="79" t="s">
        <v>128</v>
      </c>
      <c r="B157" s="78" t="s">
        <v>43</v>
      </c>
      <c r="C157" s="28" t="s">
        <v>125</v>
      </c>
      <c r="D157" s="28" t="s">
        <v>169</v>
      </c>
      <c r="E157" s="28" t="s">
        <v>42</v>
      </c>
      <c r="F157" s="28" t="s">
        <v>38</v>
      </c>
      <c r="G157" s="28" t="s">
        <v>79</v>
      </c>
      <c r="H157" s="28" t="s">
        <v>40</v>
      </c>
      <c r="I157" s="48">
        <f>I158</f>
        <v>500</v>
      </c>
      <c r="J157" s="48">
        <f t="shared" si="17"/>
        <v>239</v>
      </c>
      <c r="K157" s="48">
        <f>K158</f>
        <v>739</v>
      </c>
    </row>
    <row r="158" spans="1:11" ht="25.5" x14ac:dyDescent="0.25">
      <c r="A158" s="49" t="s">
        <v>105</v>
      </c>
      <c r="B158" s="78" t="s">
        <v>43</v>
      </c>
      <c r="C158" s="28" t="s">
        <v>125</v>
      </c>
      <c r="D158" s="28" t="s">
        <v>169</v>
      </c>
      <c r="E158" s="28" t="s">
        <v>42</v>
      </c>
      <c r="F158" s="28" t="s">
        <v>38</v>
      </c>
      <c r="G158" s="28" t="s">
        <v>79</v>
      </c>
      <c r="H158" s="47" t="s">
        <v>51</v>
      </c>
      <c r="I158" s="48">
        <f>I159</f>
        <v>500</v>
      </c>
      <c r="J158" s="48">
        <f t="shared" si="17"/>
        <v>239</v>
      </c>
      <c r="K158" s="48">
        <f>K159</f>
        <v>739</v>
      </c>
    </row>
    <row r="159" spans="1:11" ht="25.5" x14ac:dyDescent="0.25">
      <c r="A159" s="75" t="s">
        <v>65</v>
      </c>
      <c r="B159" s="78" t="s">
        <v>43</v>
      </c>
      <c r="C159" s="28" t="s">
        <v>125</v>
      </c>
      <c r="D159" s="28" t="s">
        <v>169</v>
      </c>
      <c r="E159" s="28" t="s">
        <v>42</v>
      </c>
      <c r="F159" s="28" t="s">
        <v>38</v>
      </c>
      <c r="G159" s="28" t="s">
        <v>79</v>
      </c>
      <c r="H159" s="47" t="s">
        <v>52</v>
      </c>
      <c r="I159" s="48">
        <f>300+200</f>
        <v>500</v>
      </c>
      <c r="J159" s="48">
        <f t="shared" si="17"/>
        <v>239</v>
      </c>
      <c r="K159" s="48">
        <v>739</v>
      </c>
    </row>
    <row r="160" spans="1:11" x14ac:dyDescent="0.25">
      <c r="A160" s="40" t="s">
        <v>26</v>
      </c>
      <c r="B160" s="41" t="s">
        <v>47</v>
      </c>
      <c r="C160" s="41" t="s">
        <v>39</v>
      </c>
      <c r="D160" s="41" t="s">
        <v>39</v>
      </c>
      <c r="E160" s="41" t="s">
        <v>42</v>
      </c>
      <c r="F160" s="41" t="s">
        <v>39</v>
      </c>
      <c r="G160" s="41" t="s">
        <v>68</v>
      </c>
      <c r="H160" s="41" t="s">
        <v>40</v>
      </c>
      <c r="I160" s="42">
        <f>I161+I178+I195</f>
        <v>15271.8</v>
      </c>
      <c r="J160" s="42">
        <f t="shared" si="17"/>
        <v>500.00000000000182</v>
      </c>
      <c r="K160" s="42">
        <f>K161+K178+K195</f>
        <v>15771.800000000001</v>
      </c>
    </row>
    <row r="161" spans="1:11" x14ac:dyDescent="0.25">
      <c r="A161" s="80" t="s">
        <v>27</v>
      </c>
      <c r="B161" s="81" t="s">
        <v>47</v>
      </c>
      <c r="C161" s="81" t="s">
        <v>38</v>
      </c>
      <c r="D161" s="81" t="s">
        <v>39</v>
      </c>
      <c r="E161" s="81" t="s">
        <v>42</v>
      </c>
      <c r="F161" s="81" t="s">
        <v>39</v>
      </c>
      <c r="G161" s="81" t="s">
        <v>68</v>
      </c>
      <c r="H161" s="81" t="s">
        <v>40</v>
      </c>
      <c r="I161" s="45">
        <f>I162+I168+I173</f>
        <v>2574.1999999999998</v>
      </c>
      <c r="J161" s="45">
        <f t="shared" si="17"/>
        <v>0</v>
      </c>
      <c r="K161" s="45">
        <f>K162+K168+K173</f>
        <v>2574.1999999999998</v>
      </c>
    </row>
    <row r="162" spans="1:11" ht="51.75" x14ac:dyDescent="0.25">
      <c r="A162" s="82" t="s">
        <v>170</v>
      </c>
      <c r="B162" s="83" t="s">
        <v>47</v>
      </c>
      <c r="C162" s="83" t="s">
        <v>38</v>
      </c>
      <c r="D162" s="83" t="s">
        <v>171</v>
      </c>
      <c r="E162" s="83" t="s">
        <v>42</v>
      </c>
      <c r="F162" s="83" t="s">
        <v>39</v>
      </c>
      <c r="G162" s="83" t="s">
        <v>68</v>
      </c>
      <c r="H162" s="83" t="s">
        <v>40</v>
      </c>
      <c r="I162" s="73">
        <f>I163</f>
        <v>371</v>
      </c>
      <c r="J162" s="73">
        <f t="shared" si="17"/>
        <v>0</v>
      </c>
      <c r="K162" s="73">
        <f>K163</f>
        <v>371</v>
      </c>
    </row>
    <row r="163" spans="1:11" ht="26.25" x14ac:dyDescent="0.25">
      <c r="A163" s="82" t="s">
        <v>54</v>
      </c>
      <c r="B163" s="83" t="s">
        <v>47</v>
      </c>
      <c r="C163" s="83" t="s">
        <v>38</v>
      </c>
      <c r="D163" s="83" t="s">
        <v>171</v>
      </c>
      <c r="E163" s="83" t="s">
        <v>50</v>
      </c>
      <c r="F163" s="83" t="s">
        <v>39</v>
      </c>
      <c r="G163" s="83" t="s">
        <v>68</v>
      </c>
      <c r="H163" s="83" t="s">
        <v>40</v>
      </c>
      <c r="I163" s="73">
        <f t="shared" ref="I163:K165" si="19">I164</f>
        <v>371</v>
      </c>
      <c r="J163" s="73">
        <f t="shared" si="17"/>
        <v>0</v>
      </c>
      <c r="K163" s="73">
        <f t="shared" si="19"/>
        <v>371</v>
      </c>
    </row>
    <row r="164" spans="1:11" ht="25.5" x14ac:dyDescent="0.25">
      <c r="A164" s="79" t="s">
        <v>96</v>
      </c>
      <c r="B164" s="83" t="s">
        <v>47</v>
      </c>
      <c r="C164" s="83" t="s">
        <v>38</v>
      </c>
      <c r="D164" s="83" t="s">
        <v>171</v>
      </c>
      <c r="E164" s="83" t="s">
        <v>50</v>
      </c>
      <c r="F164" s="83" t="s">
        <v>38</v>
      </c>
      <c r="G164" s="83" t="s">
        <v>68</v>
      </c>
      <c r="H164" s="83" t="s">
        <v>40</v>
      </c>
      <c r="I164" s="73">
        <f t="shared" si="19"/>
        <v>371</v>
      </c>
      <c r="J164" s="73">
        <f t="shared" si="17"/>
        <v>0</v>
      </c>
      <c r="K164" s="73">
        <f t="shared" si="19"/>
        <v>371</v>
      </c>
    </row>
    <row r="165" spans="1:11" ht="38.25" x14ac:dyDescent="0.25">
      <c r="A165" s="79" t="s">
        <v>128</v>
      </c>
      <c r="B165" s="83" t="s">
        <v>47</v>
      </c>
      <c r="C165" s="83" t="s">
        <v>38</v>
      </c>
      <c r="D165" s="83" t="s">
        <v>171</v>
      </c>
      <c r="E165" s="83" t="s">
        <v>50</v>
      </c>
      <c r="F165" s="83" t="s">
        <v>38</v>
      </c>
      <c r="G165" s="83" t="s">
        <v>79</v>
      </c>
      <c r="H165" s="83" t="s">
        <v>40</v>
      </c>
      <c r="I165" s="73">
        <f t="shared" si="19"/>
        <v>371</v>
      </c>
      <c r="J165" s="73">
        <f t="shared" si="17"/>
        <v>0</v>
      </c>
      <c r="K165" s="73">
        <f t="shared" si="19"/>
        <v>371</v>
      </c>
    </row>
    <row r="166" spans="1:11" ht="25.5" x14ac:dyDescent="0.25">
      <c r="A166" s="49" t="s">
        <v>105</v>
      </c>
      <c r="B166" s="83" t="s">
        <v>47</v>
      </c>
      <c r="C166" s="83" t="s">
        <v>38</v>
      </c>
      <c r="D166" s="83" t="s">
        <v>171</v>
      </c>
      <c r="E166" s="83" t="s">
        <v>50</v>
      </c>
      <c r="F166" s="83" t="s">
        <v>38</v>
      </c>
      <c r="G166" s="83" t="s">
        <v>79</v>
      </c>
      <c r="H166" s="83" t="s">
        <v>51</v>
      </c>
      <c r="I166" s="73">
        <f>I167</f>
        <v>371</v>
      </c>
      <c r="J166" s="73">
        <f t="shared" si="17"/>
        <v>0</v>
      </c>
      <c r="K166" s="73">
        <f>K167</f>
        <v>371</v>
      </c>
    </row>
    <row r="167" spans="1:11" ht="25.5" x14ac:dyDescent="0.25">
      <c r="A167" s="75" t="s">
        <v>65</v>
      </c>
      <c r="B167" s="83" t="s">
        <v>47</v>
      </c>
      <c r="C167" s="83" t="s">
        <v>38</v>
      </c>
      <c r="D167" s="83" t="s">
        <v>171</v>
      </c>
      <c r="E167" s="83" t="s">
        <v>50</v>
      </c>
      <c r="F167" s="83" t="s">
        <v>38</v>
      </c>
      <c r="G167" s="83" t="s">
        <v>79</v>
      </c>
      <c r="H167" s="83" t="s">
        <v>52</v>
      </c>
      <c r="I167" s="73">
        <v>371</v>
      </c>
      <c r="J167" s="73">
        <f t="shared" si="17"/>
        <v>0</v>
      </c>
      <c r="K167" s="73">
        <v>371</v>
      </c>
    </row>
    <row r="168" spans="1:11" ht="26.25" x14ac:dyDescent="0.25">
      <c r="A168" s="82" t="s">
        <v>28</v>
      </c>
      <c r="B168" s="84" t="s">
        <v>47</v>
      </c>
      <c r="C168" s="84" t="s">
        <v>38</v>
      </c>
      <c r="D168" s="84" t="s">
        <v>171</v>
      </c>
      <c r="E168" s="84" t="s">
        <v>58</v>
      </c>
      <c r="F168" s="84" t="s">
        <v>39</v>
      </c>
      <c r="G168" s="84" t="s">
        <v>68</v>
      </c>
      <c r="H168" s="84" t="s">
        <v>40</v>
      </c>
      <c r="I168" s="73">
        <f t="shared" ref="I168:K170" si="20">I169</f>
        <v>818</v>
      </c>
      <c r="J168" s="73">
        <f t="shared" si="17"/>
        <v>0</v>
      </c>
      <c r="K168" s="73">
        <f t="shared" si="20"/>
        <v>818</v>
      </c>
    </row>
    <row r="169" spans="1:11" ht="51.75" x14ac:dyDescent="0.25">
      <c r="A169" s="82" t="s">
        <v>127</v>
      </c>
      <c r="B169" s="72" t="s">
        <v>47</v>
      </c>
      <c r="C169" s="72" t="s">
        <v>38</v>
      </c>
      <c r="D169" s="72" t="s">
        <v>171</v>
      </c>
      <c r="E169" s="72" t="s">
        <v>58</v>
      </c>
      <c r="F169" s="72" t="s">
        <v>38</v>
      </c>
      <c r="G169" s="72" t="s">
        <v>68</v>
      </c>
      <c r="H169" s="72" t="s">
        <v>40</v>
      </c>
      <c r="I169" s="73">
        <f t="shared" si="20"/>
        <v>818</v>
      </c>
      <c r="J169" s="73">
        <f t="shared" si="17"/>
        <v>0</v>
      </c>
      <c r="K169" s="73">
        <f t="shared" si="20"/>
        <v>818</v>
      </c>
    </row>
    <row r="170" spans="1:11" x14ac:dyDescent="0.25">
      <c r="A170" s="82" t="s">
        <v>172</v>
      </c>
      <c r="B170" s="72" t="s">
        <v>47</v>
      </c>
      <c r="C170" s="72" t="s">
        <v>38</v>
      </c>
      <c r="D170" s="72" t="s">
        <v>171</v>
      </c>
      <c r="E170" s="72" t="s">
        <v>58</v>
      </c>
      <c r="F170" s="72" t="s">
        <v>38</v>
      </c>
      <c r="G170" s="72" t="s">
        <v>173</v>
      </c>
      <c r="H170" s="72" t="s">
        <v>40</v>
      </c>
      <c r="I170" s="73">
        <f t="shared" si="20"/>
        <v>818</v>
      </c>
      <c r="J170" s="73">
        <f t="shared" si="17"/>
        <v>0</v>
      </c>
      <c r="K170" s="73">
        <f t="shared" si="20"/>
        <v>818</v>
      </c>
    </row>
    <row r="171" spans="1:11" x14ac:dyDescent="0.25">
      <c r="A171" s="38" t="s">
        <v>12</v>
      </c>
      <c r="B171" s="72" t="s">
        <v>47</v>
      </c>
      <c r="C171" s="72" t="s">
        <v>38</v>
      </c>
      <c r="D171" s="72" t="s">
        <v>171</v>
      </c>
      <c r="E171" s="72" t="s">
        <v>58</v>
      </c>
      <c r="F171" s="72" t="s">
        <v>38</v>
      </c>
      <c r="G171" s="72" t="s">
        <v>173</v>
      </c>
      <c r="H171" s="72" t="s">
        <v>56</v>
      </c>
      <c r="I171" s="73">
        <f>I172</f>
        <v>818</v>
      </c>
      <c r="J171" s="73">
        <f t="shared" si="17"/>
        <v>0</v>
      </c>
      <c r="K171" s="73">
        <f>K172</f>
        <v>818</v>
      </c>
    </row>
    <row r="172" spans="1:11" ht="51.75" x14ac:dyDescent="0.25">
      <c r="A172" s="82" t="s">
        <v>112</v>
      </c>
      <c r="B172" s="72" t="s">
        <v>47</v>
      </c>
      <c r="C172" s="72" t="s">
        <v>38</v>
      </c>
      <c r="D172" s="72" t="s">
        <v>171</v>
      </c>
      <c r="E172" s="72" t="s">
        <v>58</v>
      </c>
      <c r="F172" s="72" t="s">
        <v>38</v>
      </c>
      <c r="G172" s="72" t="s">
        <v>173</v>
      </c>
      <c r="H172" s="72" t="s">
        <v>97</v>
      </c>
      <c r="I172" s="73">
        <v>818</v>
      </c>
      <c r="J172" s="73">
        <f t="shared" si="17"/>
        <v>0</v>
      </c>
      <c r="K172" s="73">
        <v>818</v>
      </c>
    </row>
    <row r="173" spans="1:11" ht="25.5" x14ac:dyDescent="0.25">
      <c r="A173" s="75" t="s">
        <v>129</v>
      </c>
      <c r="B173" s="71" t="s">
        <v>47</v>
      </c>
      <c r="C173" s="25" t="s">
        <v>38</v>
      </c>
      <c r="D173" s="25" t="s">
        <v>171</v>
      </c>
      <c r="E173" s="26" t="s">
        <v>53</v>
      </c>
      <c r="F173" s="26" t="s">
        <v>39</v>
      </c>
      <c r="G173" s="26" t="s">
        <v>68</v>
      </c>
      <c r="H173" s="25" t="s">
        <v>40</v>
      </c>
      <c r="I173" s="73">
        <f t="shared" ref="I173:K175" si="21">I174</f>
        <v>1385.2</v>
      </c>
      <c r="J173" s="73">
        <f t="shared" si="17"/>
        <v>0</v>
      </c>
      <c r="K173" s="73">
        <f t="shared" si="21"/>
        <v>1385.2</v>
      </c>
    </row>
    <row r="174" spans="1:11" ht="38.25" x14ac:dyDescent="0.25">
      <c r="A174" s="75" t="s">
        <v>174</v>
      </c>
      <c r="B174" s="71" t="s">
        <v>47</v>
      </c>
      <c r="C174" s="25" t="s">
        <v>38</v>
      </c>
      <c r="D174" s="25" t="s">
        <v>171</v>
      </c>
      <c r="E174" s="26" t="s">
        <v>53</v>
      </c>
      <c r="F174" s="26" t="s">
        <v>38</v>
      </c>
      <c r="G174" s="26" t="s">
        <v>68</v>
      </c>
      <c r="H174" s="25" t="s">
        <v>40</v>
      </c>
      <c r="I174" s="73">
        <f t="shared" si="21"/>
        <v>1385.2</v>
      </c>
      <c r="J174" s="73">
        <f t="shared" si="17"/>
        <v>0</v>
      </c>
      <c r="K174" s="73">
        <f t="shared" si="21"/>
        <v>1385.2</v>
      </c>
    </row>
    <row r="175" spans="1:11" ht="38.25" x14ac:dyDescent="0.25">
      <c r="A175" s="75" t="s">
        <v>128</v>
      </c>
      <c r="B175" s="71" t="s">
        <v>47</v>
      </c>
      <c r="C175" s="25" t="s">
        <v>38</v>
      </c>
      <c r="D175" s="25" t="s">
        <v>171</v>
      </c>
      <c r="E175" s="26" t="s">
        <v>53</v>
      </c>
      <c r="F175" s="26" t="s">
        <v>38</v>
      </c>
      <c r="G175" s="26" t="s">
        <v>79</v>
      </c>
      <c r="H175" s="25" t="s">
        <v>40</v>
      </c>
      <c r="I175" s="73">
        <f t="shared" si="21"/>
        <v>1385.2</v>
      </c>
      <c r="J175" s="73">
        <f t="shared" si="17"/>
        <v>0</v>
      </c>
      <c r="K175" s="73">
        <f t="shared" si="21"/>
        <v>1385.2</v>
      </c>
    </row>
    <row r="176" spans="1:11" ht="25.5" x14ac:dyDescent="0.25">
      <c r="A176" s="49" t="s">
        <v>105</v>
      </c>
      <c r="B176" s="71" t="s">
        <v>47</v>
      </c>
      <c r="C176" s="25" t="s">
        <v>38</v>
      </c>
      <c r="D176" s="25" t="s">
        <v>171</v>
      </c>
      <c r="E176" s="26" t="s">
        <v>53</v>
      </c>
      <c r="F176" s="26" t="s">
        <v>38</v>
      </c>
      <c r="G176" s="26" t="s">
        <v>79</v>
      </c>
      <c r="H176" s="25" t="s">
        <v>51</v>
      </c>
      <c r="I176" s="73">
        <f>I177</f>
        <v>1385.2</v>
      </c>
      <c r="J176" s="73">
        <f t="shared" si="17"/>
        <v>0</v>
      </c>
      <c r="K176" s="73">
        <f>K177</f>
        <v>1385.2</v>
      </c>
    </row>
    <row r="177" spans="1:11" ht="25.5" x14ac:dyDescent="0.25">
      <c r="A177" s="75" t="s">
        <v>65</v>
      </c>
      <c r="B177" s="71" t="s">
        <v>47</v>
      </c>
      <c r="C177" s="25" t="s">
        <v>38</v>
      </c>
      <c r="D177" s="25" t="s">
        <v>171</v>
      </c>
      <c r="E177" s="26" t="s">
        <v>53</v>
      </c>
      <c r="F177" s="26" t="s">
        <v>38</v>
      </c>
      <c r="G177" s="26" t="s">
        <v>79</v>
      </c>
      <c r="H177" s="25" t="s">
        <v>52</v>
      </c>
      <c r="I177" s="73">
        <f>1285.2+100</f>
        <v>1385.2</v>
      </c>
      <c r="J177" s="73">
        <f t="shared" si="17"/>
        <v>0</v>
      </c>
      <c r="K177" s="73">
        <f>1285.2+100</f>
        <v>1385.2</v>
      </c>
    </row>
    <row r="178" spans="1:11" x14ac:dyDescent="0.25">
      <c r="A178" s="74" t="s">
        <v>29</v>
      </c>
      <c r="B178" s="44" t="s">
        <v>47</v>
      </c>
      <c r="C178" s="44" t="s">
        <v>41</v>
      </c>
      <c r="D178" s="44" t="s">
        <v>39</v>
      </c>
      <c r="E178" s="44" t="s">
        <v>42</v>
      </c>
      <c r="F178" s="44" t="s">
        <v>39</v>
      </c>
      <c r="G178" s="44" t="s">
        <v>68</v>
      </c>
      <c r="H178" s="44" t="s">
        <v>40</v>
      </c>
      <c r="I178" s="45">
        <f>I179</f>
        <v>9738.1</v>
      </c>
      <c r="J178" s="45">
        <f t="shared" si="17"/>
        <v>927.89999999999964</v>
      </c>
      <c r="K178" s="45">
        <f>K179</f>
        <v>10666</v>
      </c>
    </row>
    <row r="179" spans="1:11" ht="51" x14ac:dyDescent="0.25">
      <c r="A179" s="85" t="s">
        <v>170</v>
      </c>
      <c r="B179" s="72" t="s">
        <v>47</v>
      </c>
      <c r="C179" s="72" t="s">
        <v>41</v>
      </c>
      <c r="D179" s="72" t="s">
        <v>171</v>
      </c>
      <c r="E179" s="72" t="s">
        <v>42</v>
      </c>
      <c r="F179" s="72" t="s">
        <v>39</v>
      </c>
      <c r="G179" s="72" t="s">
        <v>68</v>
      </c>
      <c r="H179" s="72" t="s">
        <v>40</v>
      </c>
      <c r="I179" s="73">
        <f>I180+I185+I190</f>
        <v>9738.1</v>
      </c>
      <c r="J179" s="73">
        <f t="shared" si="17"/>
        <v>927.89999999999964</v>
      </c>
      <c r="K179" s="73">
        <f>K180+K185+K190</f>
        <v>10666</v>
      </c>
    </row>
    <row r="180" spans="1:11" ht="25.5" x14ac:dyDescent="0.25">
      <c r="A180" s="85" t="s">
        <v>64</v>
      </c>
      <c r="B180" s="72" t="s">
        <v>47</v>
      </c>
      <c r="C180" s="72" t="s">
        <v>41</v>
      </c>
      <c r="D180" s="72" t="s">
        <v>171</v>
      </c>
      <c r="E180" s="72" t="s">
        <v>44</v>
      </c>
      <c r="F180" s="72" t="s">
        <v>39</v>
      </c>
      <c r="G180" s="72" t="s">
        <v>68</v>
      </c>
      <c r="H180" s="72" t="s">
        <v>40</v>
      </c>
      <c r="I180" s="73">
        <f t="shared" ref="I180:K180" si="22">I181</f>
        <v>300</v>
      </c>
      <c r="J180" s="73">
        <f t="shared" si="17"/>
        <v>927.90000000000009</v>
      </c>
      <c r="K180" s="73">
        <f t="shared" si="22"/>
        <v>1227.9000000000001</v>
      </c>
    </row>
    <row r="181" spans="1:11" ht="38.25" x14ac:dyDescent="0.25">
      <c r="A181" s="85" t="s">
        <v>98</v>
      </c>
      <c r="B181" s="72" t="s">
        <v>47</v>
      </c>
      <c r="C181" s="72" t="s">
        <v>41</v>
      </c>
      <c r="D181" s="72" t="s">
        <v>171</v>
      </c>
      <c r="E181" s="72" t="s">
        <v>44</v>
      </c>
      <c r="F181" s="72" t="s">
        <v>38</v>
      </c>
      <c r="G181" s="72" t="s">
        <v>68</v>
      </c>
      <c r="H181" s="72" t="s">
        <v>40</v>
      </c>
      <c r="I181" s="73">
        <f>I182</f>
        <v>300</v>
      </c>
      <c r="J181" s="73">
        <f t="shared" si="17"/>
        <v>927.90000000000009</v>
      </c>
      <c r="K181" s="73">
        <f>K182</f>
        <v>1227.9000000000001</v>
      </c>
    </row>
    <row r="182" spans="1:11" ht="38.25" x14ac:dyDescent="0.25">
      <c r="A182" s="75" t="s">
        <v>128</v>
      </c>
      <c r="B182" s="72" t="s">
        <v>47</v>
      </c>
      <c r="C182" s="72" t="s">
        <v>41</v>
      </c>
      <c r="D182" s="72" t="s">
        <v>171</v>
      </c>
      <c r="E182" s="72" t="s">
        <v>44</v>
      </c>
      <c r="F182" s="72" t="s">
        <v>38</v>
      </c>
      <c r="G182" s="26" t="s">
        <v>79</v>
      </c>
      <c r="H182" s="72" t="s">
        <v>40</v>
      </c>
      <c r="I182" s="73">
        <f>I183</f>
        <v>300</v>
      </c>
      <c r="J182" s="73">
        <f t="shared" si="17"/>
        <v>927.90000000000009</v>
      </c>
      <c r="K182" s="73">
        <f>K183</f>
        <v>1227.9000000000001</v>
      </c>
    </row>
    <row r="183" spans="1:11" ht="25.5" x14ac:dyDescent="0.25">
      <c r="A183" s="49" t="s">
        <v>105</v>
      </c>
      <c r="B183" s="72" t="s">
        <v>47</v>
      </c>
      <c r="C183" s="72" t="s">
        <v>41</v>
      </c>
      <c r="D183" s="72" t="s">
        <v>171</v>
      </c>
      <c r="E183" s="72" t="s">
        <v>44</v>
      </c>
      <c r="F183" s="72" t="s">
        <v>38</v>
      </c>
      <c r="G183" s="26" t="s">
        <v>79</v>
      </c>
      <c r="H183" s="72" t="s">
        <v>51</v>
      </c>
      <c r="I183" s="73">
        <f>I184</f>
        <v>300</v>
      </c>
      <c r="J183" s="73">
        <f t="shared" si="17"/>
        <v>927.90000000000009</v>
      </c>
      <c r="K183" s="73">
        <f>K184</f>
        <v>1227.9000000000001</v>
      </c>
    </row>
    <row r="184" spans="1:11" ht="25.5" x14ac:dyDescent="0.25">
      <c r="A184" s="75" t="s">
        <v>65</v>
      </c>
      <c r="B184" s="72" t="s">
        <v>47</v>
      </c>
      <c r="C184" s="72" t="s">
        <v>41</v>
      </c>
      <c r="D184" s="72" t="s">
        <v>171</v>
      </c>
      <c r="E184" s="72" t="s">
        <v>44</v>
      </c>
      <c r="F184" s="72" t="s">
        <v>38</v>
      </c>
      <c r="G184" s="26" t="s">
        <v>79</v>
      </c>
      <c r="H184" s="72" t="s">
        <v>52</v>
      </c>
      <c r="I184" s="73">
        <v>300</v>
      </c>
      <c r="J184" s="73">
        <f t="shared" si="17"/>
        <v>927.90000000000009</v>
      </c>
      <c r="K184" s="73">
        <v>1227.9000000000001</v>
      </c>
    </row>
    <row r="185" spans="1:11" ht="26.25" x14ac:dyDescent="0.25">
      <c r="A185" s="82" t="s">
        <v>28</v>
      </c>
      <c r="B185" s="86" t="s">
        <v>47</v>
      </c>
      <c r="C185" s="34" t="s">
        <v>41</v>
      </c>
      <c r="D185" s="34" t="s">
        <v>171</v>
      </c>
      <c r="E185" s="34" t="s">
        <v>58</v>
      </c>
      <c r="F185" s="34" t="s">
        <v>39</v>
      </c>
      <c r="G185" s="34" t="s">
        <v>68</v>
      </c>
      <c r="H185" s="26" t="s">
        <v>40</v>
      </c>
      <c r="I185" s="73">
        <f t="shared" ref="I185:K186" si="23">I186</f>
        <v>9285.1</v>
      </c>
      <c r="J185" s="73">
        <f t="shared" si="17"/>
        <v>0</v>
      </c>
      <c r="K185" s="73">
        <f t="shared" si="23"/>
        <v>9285.1</v>
      </c>
    </row>
    <row r="186" spans="1:11" ht="51.75" x14ac:dyDescent="0.25">
      <c r="A186" s="82" t="s">
        <v>127</v>
      </c>
      <c r="B186" s="87" t="s">
        <v>47</v>
      </c>
      <c r="C186" s="26" t="s">
        <v>41</v>
      </c>
      <c r="D186" s="26" t="s">
        <v>171</v>
      </c>
      <c r="E186" s="26" t="s">
        <v>58</v>
      </c>
      <c r="F186" s="87" t="s">
        <v>38</v>
      </c>
      <c r="G186" s="87" t="s">
        <v>68</v>
      </c>
      <c r="H186" s="26" t="s">
        <v>40</v>
      </c>
      <c r="I186" s="73">
        <f t="shared" si="23"/>
        <v>9285.1</v>
      </c>
      <c r="J186" s="73">
        <f t="shared" si="17"/>
        <v>0</v>
      </c>
      <c r="K186" s="73">
        <f t="shared" si="23"/>
        <v>9285.1</v>
      </c>
    </row>
    <row r="187" spans="1:11" x14ac:dyDescent="0.25">
      <c r="A187" s="82" t="s">
        <v>172</v>
      </c>
      <c r="B187" s="87" t="s">
        <v>47</v>
      </c>
      <c r="C187" s="26" t="s">
        <v>41</v>
      </c>
      <c r="D187" s="26" t="s">
        <v>171</v>
      </c>
      <c r="E187" s="26" t="s">
        <v>58</v>
      </c>
      <c r="F187" s="87" t="s">
        <v>38</v>
      </c>
      <c r="G187" s="87" t="s">
        <v>173</v>
      </c>
      <c r="H187" s="26" t="s">
        <v>40</v>
      </c>
      <c r="I187" s="73">
        <f>I188</f>
        <v>9285.1</v>
      </c>
      <c r="J187" s="73">
        <f t="shared" si="17"/>
        <v>0</v>
      </c>
      <c r="K187" s="73">
        <f>K188</f>
        <v>9285.1</v>
      </c>
    </row>
    <row r="188" spans="1:11" x14ac:dyDescent="0.25">
      <c r="A188" s="38" t="s">
        <v>12</v>
      </c>
      <c r="B188" s="72" t="s">
        <v>47</v>
      </c>
      <c r="C188" s="72" t="s">
        <v>41</v>
      </c>
      <c r="D188" s="72" t="s">
        <v>171</v>
      </c>
      <c r="E188" s="26" t="s">
        <v>58</v>
      </c>
      <c r="F188" s="87" t="s">
        <v>38</v>
      </c>
      <c r="G188" s="87" t="s">
        <v>173</v>
      </c>
      <c r="H188" s="72" t="s">
        <v>56</v>
      </c>
      <c r="I188" s="73">
        <f>I189</f>
        <v>9285.1</v>
      </c>
      <c r="J188" s="73">
        <f t="shared" si="17"/>
        <v>0</v>
      </c>
      <c r="K188" s="73">
        <f>K189</f>
        <v>9285.1</v>
      </c>
    </row>
    <row r="189" spans="1:11" ht="51.75" x14ac:dyDescent="0.25">
      <c r="A189" s="82" t="s">
        <v>112</v>
      </c>
      <c r="B189" s="72" t="s">
        <v>47</v>
      </c>
      <c r="C189" s="72" t="s">
        <v>41</v>
      </c>
      <c r="D189" s="72" t="s">
        <v>171</v>
      </c>
      <c r="E189" s="26" t="s">
        <v>58</v>
      </c>
      <c r="F189" s="87" t="s">
        <v>38</v>
      </c>
      <c r="G189" s="87" t="s">
        <v>173</v>
      </c>
      <c r="H189" s="72" t="s">
        <v>97</v>
      </c>
      <c r="I189" s="73">
        <v>9285.1</v>
      </c>
      <c r="J189" s="73">
        <f t="shared" si="17"/>
        <v>0</v>
      </c>
      <c r="K189" s="73">
        <v>9285.1</v>
      </c>
    </row>
    <row r="190" spans="1:11" ht="25.5" x14ac:dyDescent="0.25">
      <c r="A190" s="88" t="s">
        <v>129</v>
      </c>
      <c r="B190" s="47" t="s">
        <v>47</v>
      </c>
      <c r="C190" s="29" t="s">
        <v>41</v>
      </c>
      <c r="D190" s="25" t="s">
        <v>171</v>
      </c>
      <c r="E190" s="26" t="s">
        <v>53</v>
      </c>
      <c r="F190" s="26" t="s">
        <v>39</v>
      </c>
      <c r="G190" s="26" t="s">
        <v>68</v>
      </c>
      <c r="H190" s="29" t="s">
        <v>40</v>
      </c>
      <c r="I190" s="73">
        <f t="shared" ref="I190:K192" si="24">I191</f>
        <v>153</v>
      </c>
      <c r="J190" s="73">
        <f t="shared" si="17"/>
        <v>0</v>
      </c>
      <c r="K190" s="73">
        <f t="shared" si="24"/>
        <v>153</v>
      </c>
    </row>
    <row r="191" spans="1:11" ht="38.25" x14ac:dyDescent="0.25">
      <c r="A191" s="88" t="s">
        <v>176</v>
      </c>
      <c r="B191" s="47" t="s">
        <v>47</v>
      </c>
      <c r="C191" s="29" t="s">
        <v>41</v>
      </c>
      <c r="D191" s="25" t="s">
        <v>171</v>
      </c>
      <c r="E191" s="26" t="s">
        <v>53</v>
      </c>
      <c r="F191" s="26" t="s">
        <v>41</v>
      </c>
      <c r="G191" s="26" t="s">
        <v>68</v>
      </c>
      <c r="H191" s="29" t="s">
        <v>40</v>
      </c>
      <c r="I191" s="73">
        <f t="shared" si="24"/>
        <v>153</v>
      </c>
      <c r="J191" s="73">
        <f t="shared" si="17"/>
        <v>0</v>
      </c>
      <c r="K191" s="73">
        <f t="shared" si="24"/>
        <v>153</v>
      </c>
    </row>
    <row r="192" spans="1:11" ht="39" x14ac:dyDescent="0.25">
      <c r="A192" s="53" t="s">
        <v>128</v>
      </c>
      <c r="B192" s="47" t="s">
        <v>47</v>
      </c>
      <c r="C192" s="29" t="s">
        <v>41</v>
      </c>
      <c r="D192" s="25" t="s">
        <v>171</v>
      </c>
      <c r="E192" s="26" t="s">
        <v>53</v>
      </c>
      <c r="F192" s="26" t="s">
        <v>41</v>
      </c>
      <c r="G192" s="26" t="s">
        <v>79</v>
      </c>
      <c r="H192" s="29" t="s">
        <v>40</v>
      </c>
      <c r="I192" s="73">
        <f t="shared" si="24"/>
        <v>153</v>
      </c>
      <c r="J192" s="73">
        <f t="shared" si="17"/>
        <v>0</v>
      </c>
      <c r="K192" s="73">
        <f t="shared" si="24"/>
        <v>153</v>
      </c>
    </row>
    <row r="193" spans="1:11" ht="25.5" x14ac:dyDescent="0.25">
      <c r="A193" s="49" t="s">
        <v>105</v>
      </c>
      <c r="B193" s="87" t="s">
        <v>47</v>
      </c>
      <c r="C193" s="26" t="s">
        <v>41</v>
      </c>
      <c r="D193" s="26" t="s">
        <v>171</v>
      </c>
      <c r="E193" s="26" t="s">
        <v>53</v>
      </c>
      <c r="F193" s="26" t="s">
        <v>41</v>
      </c>
      <c r="G193" s="26" t="s">
        <v>79</v>
      </c>
      <c r="H193" s="72" t="s">
        <v>51</v>
      </c>
      <c r="I193" s="73">
        <f>I194</f>
        <v>153</v>
      </c>
      <c r="J193" s="73">
        <f t="shared" si="17"/>
        <v>0</v>
      </c>
      <c r="K193" s="73">
        <f>K194</f>
        <v>153</v>
      </c>
    </row>
    <row r="194" spans="1:11" ht="25.5" x14ac:dyDescent="0.25">
      <c r="A194" s="75" t="s">
        <v>65</v>
      </c>
      <c r="B194" s="87" t="s">
        <v>47</v>
      </c>
      <c r="C194" s="26" t="s">
        <v>41</v>
      </c>
      <c r="D194" s="26" t="s">
        <v>171</v>
      </c>
      <c r="E194" s="26" t="s">
        <v>53</v>
      </c>
      <c r="F194" s="26" t="s">
        <v>41</v>
      </c>
      <c r="G194" s="26" t="s">
        <v>79</v>
      </c>
      <c r="H194" s="72" t="s">
        <v>52</v>
      </c>
      <c r="I194" s="73">
        <f>50+103</f>
        <v>153</v>
      </c>
      <c r="J194" s="73">
        <f t="shared" si="17"/>
        <v>0</v>
      </c>
      <c r="K194" s="73">
        <f>50+103</f>
        <v>153</v>
      </c>
    </row>
    <row r="195" spans="1:11" x14ac:dyDescent="0.25">
      <c r="A195" s="74" t="s">
        <v>30</v>
      </c>
      <c r="B195" s="44" t="s">
        <v>47</v>
      </c>
      <c r="C195" s="44" t="s">
        <v>45</v>
      </c>
      <c r="D195" s="44" t="s">
        <v>39</v>
      </c>
      <c r="E195" s="44" t="s">
        <v>42</v>
      </c>
      <c r="F195" s="44" t="s">
        <v>39</v>
      </c>
      <c r="G195" s="44" t="s">
        <v>68</v>
      </c>
      <c r="H195" s="44" t="s">
        <v>40</v>
      </c>
      <c r="I195" s="45">
        <f>I196</f>
        <v>2959.5</v>
      </c>
      <c r="J195" s="45">
        <f t="shared" si="17"/>
        <v>-427.90000000000009</v>
      </c>
      <c r="K195" s="45">
        <f>K196</f>
        <v>2531.6</v>
      </c>
    </row>
    <row r="196" spans="1:11" ht="39" x14ac:dyDescent="0.25">
      <c r="A196" s="38" t="s">
        <v>179</v>
      </c>
      <c r="B196" s="78" t="s">
        <v>47</v>
      </c>
      <c r="C196" s="28" t="s">
        <v>45</v>
      </c>
      <c r="D196" s="28" t="s">
        <v>140</v>
      </c>
      <c r="E196" s="28" t="s">
        <v>42</v>
      </c>
      <c r="F196" s="28" t="s">
        <v>39</v>
      </c>
      <c r="G196" s="28" t="s">
        <v>68</v>
      </c>
      <c r="H196" s="28" t="s">
        <v>40</v>
      </c>
      <c r="I196" s="48">
        <f>I197+I201</f>
        <v>2959.5</v>
      </c>
      <c r="J196" s="48">
        <f t="shared" si="17"/>
        <v>-427.90000000000009</v>
      </c>
      <c r="K196" s="48">
        <f>K197+K201</f>
        <v>2531.6</v>
      </c>
    </row>
    <row r="197" spans="1:11" ht="39" x14ac:dyDescent="0.25">
      <c r="A197" s="38" t="s">
        <v>141</v>
      </c>
      <c r="B197" s="78" t="s">
        <v>47</v>
      </c>
      <c r="C197" s="28" t="s">
        <v>45</v>
      </c>
      <c r="D197" s="28" t="s">
        <v>140</v>
      </c>
      <c r="E197" s="28" t="s">
        <v>42</v>
      </c>
      <c r="F197" s="28" t="s">
        <v>38</v>
      </c>
      <c r="G197" s="28" t="s">
        <v>68</v>
      </c>
      <c r="H197" s="28" t="s">
        <v>40</v>
      </c>
      <c r="I197" s="48">
        <f>I198</f>
        <v>663</v>
      </c>
      <c r="J197" s="48">
        <f t="shared" si="17"/>
        <v>-163</v>
      </c>
      <c r="K197" s="48">
        <f>K198</f>
        <v>500</v>
      </c>
    </row>
    <row r="198" spans="1:11" ht="39" x14ac:dyDescent="0.25">
      <c r="A198" s="53" t="s">
        <v>128</v>
      </c>
      <c r="B198" s="78" t="s">
        <v>47</v>
      </c>
      <c r="C198" s="28" t="s">
        <v>45</v>
      </c>
      <c r="D198" s="28" t="s">
        <v>140</v>
      </c>
      <c r="E198" s="28" t="s">
        <v>42</v>
      </c>
      <c r="F198" s="28" t="s">
        <v>38</v>
      </c>
      <c r="G198" s="28" t="s">
        <v>79</v>
      </c>
      <c r="H198" s="28" t="s">
        <v>40</v>
      </c>
      <c r="I198" s="48">
        <f>I199</f>
        <v>663</v>
      </c>
      <c r="J198" s="48">
        <f t="shared" si="17"/>
        <v>-163</v>
      </c>
      <c r="K198" s="48">
        <f>K199</f>
        <v>500</v>
      </c>
    </row>
    <row r="199" spans="1:11" ht="26.25" x14ac:dyDescent="0.25">
      <c r="A199" s="38" t="s">
        <v>105</v>
      </c>
      <c r="B199" s="78" t="s">
        <v>47</v>
      </c>
      <c r="C199" s="28" t="s">
        <v>45</v>
      </c>
      <c r="D199" s="28" t="s">
        <v>140</v>
      </c>
      <c r="E199" s="28" t="s">
        <v>42</v>
      </c>
      <c r="F199" s="28" t="s">
        <v>38</v>
      </c>
      <c r="G199" s="28" t="s">
        <v>79</v>
      </c>
      <c r="H199" s="47" t="s">
        <v>51</v>
      </c>
      <c r="I199" s="48">
        <f>I200</f>
        <v>663</v>
      </c>
      <c r="J199" s="48">
        <f t="shared" si="17"/>
        <v>-163</v>
      </c>
      <c r="K199" s="48">
        <f>K200</f>
        <v>500</v>
      </c>
    </row>
    <row r="200" spans="1:11" ht="26.25" x14ac:dyDescent="0.25">
      <c r="A200" s="38" t="s">
        <v>65</v>
      </c>
      <c r="B200" s="78" t="s">
        <v>47</v>
      </c>
      <c r="C200" s="28" t="s">
        <v>45</v>
      </c>
      <c r="D200" s="28" t="s">
        <v>140</v>
      </c>
      <c r="E200" s="28" t="s">
        <v>42</v>
      </c>
      <c r="F200" s="28" t="s">
        <v>38</v>
      </c>
      <c r="G200" s="28" t="s">
        <v>79</v>
      </c>
      <c r="H200" s="47" t="s">
        <v>52</v>
      </c>
      <c r="I200" s="48">
        <f>400+263</f>
        <v>663</v>
      </c>
      <c r="J200" s="48">
        <f t="shared" si="17"/>
        <v>-163</v>
      </c>
      <c r="K200" s="48">
        <v>500</v>
      </c>
    </row>
    <row r="201" spans="1:11" ht="39" x14ac:dyDescent="0.25">
      <c r="A201" s="38" t="s">
        <v>142</v>
      </c>
      <c r="B201" s="78" t="s">
        <v>47</v>
      </c>
      <c r="C201" s="28" t="s">
        <v>45</v>
      </c>
      <c r="D201" s="28" t="s">
        <v>140</v>
      </c>
      <c r="E201" s="28" t="s">
        <v>42</v>
      </c>
      <c r="F201" s="28" t="s">
        <v>41</v>
      </c>
      <c r="G201" s="28" t="s">
        <v>68</v>
      </c>
      <c r="H201" s="28" t="s">
        <v>40</v>
      </c>
      <c r="I201" s="48">
        <f t="shared" ref="I201:K202" si="25">I202</f>
        <v>2296.5</v>
      </c>
      <c r="J201" s="48">
        <f t="shared" si="17"/>
        <v>-264.90000000000009</v>
      </c>
      <c r="K201" s="48">
        <f t="shared" si="25"/>
        <v>2031.6</v>
      </c>
    </row>
    <row r="202" spans="1:11" ht="39" x14ac:dyDescent="0.25">
      <c r="A202" s="53" t="s">
        <v>128</v>
      </c>
      <c r="B202" s="78" t="s">
        <v>47</v>
      </c>
      <c r="C202" s="28" t="s">
        <v>45</v>
      </c>
      <c r="D202" s="28" t="s">
        <v>140</v>
      </c>
      <c r="E202" s="28" t="s">
        <v>42</v>
      </c>
      <c r="F202" s="28" t="s">
        <v>41</v>
      </c>
      <c r="G202" s="28" t="s">
        <v>79</v>
      </c>
      <c r="H202" s="28" t="s">
        <v>40</v>
      </c>
      <c r="I202" s="48">
        <f t="shared" si="25"/>
        <v>2296.5</v>
      </c>
      <c r="J202" s="48">
        <f t="shared" si="17"/>
        <v>-264.90000000000009</v>
      </c>
      <c r="K202" s="48">
        <f t="shared" si="25"/>
        <v>2031.6</v>
      </c>
    </row>
    <row r="203" spans="1:11" ht="26.25" x14ac:dyDescent="0.25">
      <c r="A203" s="38" t="s">
        <v>105</v>
      </c>
      <c r="B203" s="78" t="s">
        <v>47</v>
      </c>
      <c r="C203" s="28" t="s">
        <v>45</v>
      </c>
      <c r="D203" s="28" t="s">
        <v>140</v>
      </c>
      <c r="E203" s="28" t="s">
        <v>42</v>
      </c>
      <c r="F203" s="28" t="s">
        <v>41</v>
      </c>
      <c r="G203" s="28" t="s">
        <v>79</v>
      </c>
      <c r="H203" s="78" t="s">
        <v>51</v>
      </c>
      <c r="I203" s="48">
        <f>I204</f>
        <v>2296.5</v>
      </c>
      <c r="J203" s="48">
        <f t="shared" si="17"/>
        <v>-264.90000000000009</v>
      </c>
      <c r="K203" s="48">
        <f>K204</f>
        <v>2031.6</v>
      </c>
    </row>
    <row r="204" spans="1:11" ht="26.25" x14ac:dyDescent="0.25">
      <c r="A204" s="38" t="s">
        <v>65</v>
      </c>
      <c r="B204" s="78" t="s">
        <v>47</v>
      </c>
      <c r="C204" s="28" t="s">
        <v>45</v>
      </c>
      <c r="D204" s="28" t="s">
        <v>140</v>
      </c>
      <c r="E204" s="28" t="s">
        <v>42</v>
      </c>
      <c r="F204" s="28" t="s">
        <v>41</v>
      </c>
      <c r="G204" s="28" t="s">
        <v>79</v>
      </c>
      <c r="H204" s="78" t="s">
        <v>52</v>
      </c>
      <c r="I204" s="48">
        <f>1636+923.5-263</f>
        <v>2296.5</v>
      </c>
      <c r="J204" s="48">
        <f t="shared" si="17"/>
        <v>-264.90000000000009</v>
      </c>
      <c r="K204" s="48">
        <v>2031.6</v>
      </c>
    </row>
    <row r="205" spans="1:11" x14ac:dyDescent="0.25">
      <c r="A205" s="89" t="s">
        <v>189</v>
      </c>
      <c r="B205" s="90" t="s">
        <v>100</v>
      </c>
      <c r="C205" s="30" t="s">
        <v>39</v>
      </c>
      <c r="D205" s="30" t="s">
        <v>39</v>
      </c>
      <c r="E205" s="30" t="s">
        <v>42</v>
      </c>
      <c r="F205" s="30" t="s">
        <v>39</v>
      </c>
      <c r="G205" s="30" t="s">
        <v>68</v>
      </c>
      <c r="H205" s="90" t="s">
        <v>40</v>
      </c>
      <c r="I205" s="42">
        <f>I206</f>
        <v>4.3</v>
      </c>
      <c r="J205" s="42">
        <f t="shared" si="17"/>
        <v>0</v>
      </c>
      <c r="K205" s="42">
        <f>K206</f>
        <v>4.3</v>
      </c>
    </row>
    <row r="206" spans="1:11" ht="26.25" x14ac:dyDescent="0.25">
      <c r="A206" s="91" t="s">
        <v>190</v>
      </c>
      <c r="B206" s="92" t="s">
        <v>100</v>
      </c>
      <c r="C206" s="31" t="s">
        <v>47</v>
      </c>
      <c r="D206" s="31" t="s">
        <v>39</v>
      </c>
      <c r="E206" s="31" t="s">
        <v>42</v>
      </c>
      <c r="F206" s="31" t="s">
        <v>39</v>
      </c>
      <c r="G206" s="31" t="s">
        <v>68</v>
      </c>
      <c r="H206" s="92" t="s">
        <v>40</v>
      </c>
      <c r="I206" s="45">
        <f>I207</f>
        <v>4.3</v>
      </c>
      <c r="J206" s="45">
        <f t="shared" si="17"/>
        <v>0</v>
      </c>
      <c r="K206" s="45">
        <f>K207</f>
        <v>4.3</v>
      </c>
    </row>
    <row r="207" spans="1:11" ht="39" x14ac:dyDescent="0.25">
      <c r="A207" s="54" t="s">
        <v>179</v>
      </c>
      <c r="B207" s="78" t="s">
        <v>100</v>
      </c>
      <c r="C207" s="78" t="s">
        <v>47</v>
      </c>
      <c r="D207" s="28" t="s">
        <v>140</v>
      </c>
      <c r="E207" s="28" t="s">
        <v>42</v>
      </c>
      <c r="F207" s="28" t="s">
        <v>39</v>
      </c>
      <c r="G207" s="78" t="s">
        <v>68</v>
      </c>
      <c r="H207" s="78" t="s">
        <v>40</v>
      </c>
      <c r="I207" s="48">
        <f t="shared" ref="I207:K209" si="26">I208</f>
        <v>4.3</v>
      </c>
      <c r="J207" s="48">
        <f t="shared" si="17"/>
        <v>0</v>
      </c>
      <c r="K207" s="48">
        <f t="shared" si="26"/>
        <v>4.3</v>
      </c>
    </row>
    <row r="208" spans="1:11" ht="39" x14ac:dyDescent="0.25">
      <c r="A208" s="38" t="s">
        <v>141</v>
      </c>
      <c r="B208" s="78" t="s">
        <v>100</v>
      </c>
      <c r="C208" s="78" t="s">
        <v>47</v>
      </c>
      <c r="D208" s="28" t="s">
        <v>140</v>
      </c>
      <c r="E208" s="28" t="s">
        <v>42</v>
      </c>
      <c r="F208" s="28" t="s">
        <v>38</v>
      </c>
      <c r="G208" s="78" t="s">
        <v>68</v>
      </c>
      <c r="H208" s="78" t="s">
        <v>40</v>
      </c>
      <c r="I208" s="48">
        <f t="shared" si="26"/>
        <v>4.3</v>
      </c>
      <c r="J208" s="48">
        <f t="shared" si="17"/>
        <v>0</v>
      </c>
      <c r="K208" s="48">
        <f t="shared" si="26"/>
        <v>4.3</v>
      </c>
    </row>
    <row r="209" spans="1:11" ht="51.75" x14ac:dyDescent="0.25">
      <c r="A209" s="53" t="s">
        <v>191</v>
      </c>
      <c r="B209" s="78" t="s">
        <v>100</v>
      </c>
      <c r="C209" s="78" t="s">
        <v>47</v>
      </c>
      <c r="D209" s="28" t="s">
        <v>140</v>
      </c>
      <c r="E209" s="28" t="s">
        <v>42</v>
      </c>
      <c r="F209" s="28" t="s">
        <v>38</v>
      </c>
      <c r="G209" s="78" t="s">
        <v>192</v>
      </c>
      <c r="H209" s="78" t="s">
        <v>40</v>
      </c>
      <c r="I209" s="48">
        <f t="shared" si="26"/>
        <v>4.3</v>
      </c>
      <c r="J209" s="48">
        <f t="shared" ref="J209:J226" si="27">K209-I209</f>
        <v>0</v>
      </c>
      <c r="K209" s="48">
        <f t="shared" si="26"/>
        <v>4.3</v>
      </c>
    </row>
    <row r="210" spans="1:11" ht="26.25" x14ac:dyDescent="0.25">
      <c r="A210" s="38" t="s">
        <v>105</v>
      </c>
      <c r="B210" s="78" t="s">
        <v>100</v>
      </c>
      <c r="C210" s="78" t="s">
        <v>47</v>
      </c>
      <c r="D210" s="28" t="s">
        <v>140</v>
      </c>
      <c r="E210" s="28" t="s">
        <v>42</v>
      </c>
      <c r="F210" s="28" t="s">
        <v>38</v>
      </c>
      <c r="G210" s="78" t="s">
        <v>192</v>
      </c>
      <c r="H210" s="78" t="s">
        <v>51</v>
      </c>
      <c r="I210" s="48">
        <f>I211</f>
        <v>4.3</v>
      </c>
      <c r="J210" s="48">
        <f t="shared" si="27"/>
        <v>0</v>
      </c>
      <c r="K210" s="48">
        <f>K211</f>
        <v>4.3</v>
      </c>
    </row>
    <row r="211" spans="1:11" ht="26.25" x14ac:dyDescent="0.25">
      <c r="A211" s="38" t="s">
        <v>65</v>
      </c>
      <c r="B211" s="78" t="s">
        <v>100</v>
      </c>
      <c r="C211" s="78" t="s">
        <v>47</v>
      </c>
      <c r="D211" s="28" t="s">
        <v>140</v>
      </c>
      <c r="E211" s="28" t="s">
        <v>42</v>
      </c>
      <c r="F211" s="28" t="s">
        <v>38</v>
      </c>
      <c r="G211" s="78" t="s">
        <v>192</v>
      </c>
      <c r="H211" s="78" t="s">
        <v>52</v>
      </c>
      <c r="I211" s="48">
        <v>4.3</v>
      </c>
      <c r="J211" s="48">
        <f t="shared" si="27"/>
        <v>0</v>
      </c>
      <c r="K211" s="48">
        <v>4.3</v>
      </c>
    </row>
    <row r="212" spans="1:11" x14ac:dyDescent="0.25">
      <c r="A212" s="93" t="s">
        <v>130</v>
      </c>
      <c r="B212" s="90" t="s">
        <v>48</v>
      </c>
      <c r="C212" s="30" t="s">
        <v>39</v>
      </c>
      <c r="D212" s="30" t="s">
        <v>39</v>
      </c>
      <c r="E212" s="30" t="s">
        <v>42</v>
      </c>
      <c r="F212" s="30" t="s">
        <v>39</v>
      </c>
      <c r="G212" s="30" t="s">
        <v>68</v>
      </c>
      <c r="H212" s="30" t="s">
        <v>40</v>
      </c>
      <c r="I212" s="42">
        <f t="shared" ref="I212:K216" si="28">I213</f>
        <v>100</v>
      </c>
      <c r="J212" s="42">
        <f t="shared" si="27"/>
        <v>0</v>
      </c>
      <c r="K212" s="42">
        <f t="shared" si="28"/>
        <v>100</v>
      </c>
    </row>
    <row r="213" spans="1:11" x14ac:dyDescent="0.25">
      <c r="A213" s="54" t="s">
        <v>131</v>
      </c>
      <c r="B213" s="92" t="s">
        <v>48</v>
      </c>
      <c r="C213" s="31" t="s">
        <v>38</v>
      </c>
      <c r="D213" s="31" t="s">
        <v>39</v>
      </c>
      <c r="E213" s="31" t="s">
        <v>42</v>
      </c>
      <c r="F213" s="31" t="s">
        <v>39</v>
      </c>
      <c r="G213" s="31" t="s">
        <v>68</v>
      </c>
      <c r="H213" s="31" t="s">
        <v>40</v>
      </c>
      <c r="I213" s="45">
        <f t="shared" si="28"/>
        <v>100</v>
      </c>
      <c r="J213" s="45">
        <f t="shared" si="27"/>
        <v>0</v>
      </c>
      <c r="K213" s="45">
        <f t="shared" si="28"/>
        <v>100</v>
      </c>
    </row>
    <row r="214" spans="1:11" ht="26.25" x14ac:dyDescent="0.25">
      <c r="A214" s="38" t="s">
        <v>177</v>
      </c>
      <c r="B214" s="78" t="s">
        <v>48</v>
      </c>
      <c r="C214" s="28" t="s">
        <v>38</v>
      </c>
      <c r="D214" s="28" t="s">
        <v>178</v>
      </c>
      <c r="E214" s="28" t="s">
        <v>42</v>
      </c>
      <c r="F214" s="28" t="s">
        <v>39</v>
      </c>
      <c r="G214" s="28" t="s">
        <v>68</v>
      </c>
      <c r="H214" s="28" t="s">
        <v>40</v>
      </c>
      <c r="I214" s="48">
        <f>I215</f>
        <v>100</v>
      </c>
      <c r="J214" s="48">
        <f t="shared" si="27"/>
        <v>0</v>
      </c>
      <c r="K214" s="48">
        <f>K215</f>
        <v>100</v>
      </c>
    </row>
    <row r="215" spans="1:11" ht="51.75" x14ac:dyDescent="0.25">
      <c r="A215" s="38" t="s">
        <v>132</v>
      </c>
      <c r="B215" s="78" t="s">
        <v>48</v>
      </c>
      <c r="C215" s="28" t="s">
        <v>38</v>
      </c>
      <c r="D215" s="28" t="s">
        <v>178</v>
      </c>
      <c r="E215" s="28" t="s">
        <v>42</v>
      </c>
      <c r="F215" s="28" t="s">
        <v>38</v>
      </c>
      <c r="G215" s="28" t="s">
        <v>68</v>
      </c>
      <c r="H215" s="28" t="s">
        <v>40</v>
      </c>
      <c r="I215" s="48">
        <f t="shared" si="28"/>
        <v>100</v>
      </c>
      <c r="J215" s="48">
        <f t="shared" si="27"/>
        <v>0</v>
      </c>
      <c r="K215" s="48">
        <f t="shared" si="28"/>
        <v>100</v>
      </c>
    </row>
    <row r="216" spans="1:11" x14ac:dyDescent="0.25">
      <c r="A216" s="38" t="s">
        <v>133</v>
      </c>
      <c r="B216" s="78" t="s">
        <v>48</v>
      </c>
      <c r="C216" s="28" t="s">
        <v>38</v>
      </c>
      <c r="D216" s="28" t="s">
        <v>178</v>
      </c>
      <c r="E216" s="28" t="s">
        <v>42</v>
      </c>
      <c r="F216" s="28" t="s">
        <v>38</v>
      </c>
      <c r="G216" s="28" t="s">
        <v>86</v>
      </c>
      <c r="H216" s="28" t="s">
        <v>40</v>
      </c>
      <c r="I216" s="48">
        <f t="shared" si="28"/>
        <v>100</v>
      </c>
      <c r="J216" s="48">
        <f t="shared" si="27"/>
        <v>0</v>
      </c>
      <c r="K216" s="48">
        <f t="shared" si="28"/>
        <v>100</v>
      </c>
    </row>
    <row r="217" spans="1:11" ht="26.25" x14ac:dyDescent="0.25">
      <c r="A217" s="38" t="s">
        <v>105</v>
      </c>
      <c r="B217" s="78" t="s">
        <v>48</v>
      </c>
      <c r="C217" s="28" t="s">
        <v>38</v>
      </c>
      <c r="D217" s="28" t="s">
        <v>178</v>
      </c>
      <c r="E217" s="28" t="s">
        <v>42</v>
      </c>
      <c r="F217" s="28" t="s">
        <v>38</v>
      </c>
      <c r="G217" s="28" t="s">
        <v>86</v>
      </c>
      <c r="H217" s="28" t="s">
        <v>51</v>
      </c>
      <c r="I217" s="48">
        <f>I218</f>
        <v>100</v>
      </c>
      <c r="J217" s="48">
        <f t="shared" si="27"/>
        <v>0</v>
      </c>
      <c r="K217" s="48">
        <f>K218</f>
        <v>100</v>
      </c>
    </row>
    <row r="218" spans="1:11" ht="26.25" x14ac:dyDescent="0.25">
      <c r="A218" s="53" t="s">
        <v>65</v>
      </c>
      <c r="B218" s="78" t="s">
        <v>48</v>
      </c>
      <c r="C218" s="28" t="s">
        <v>38</v>
      </c>
      <c r="D218" s="28" t="s">
        <v>178</v>
      </c>
      <c r="E218" s="28" t="s">
        <v>42</v>
      </c>
      <c r="F218" s="28" t="s">
        <v>38</v>
      </c>
      <c r="G218" s="28" t="s">
        <v>86</v>
      </c>
      <c r="H218" s="28" t="s">
        <v>52</v>
      </c>
      <c r="I218" s="48">
        <v>100</v>
      </c>
      <c r="J218" s="48">
        <f t="shared" si="27"/>
        <v>0</v>
      </c>
      <c r="K218" s="48">
        <v>100</v>
      </c>
    </row>
    <row r="219" spans="1:11" x14ac:dyDescent="0.25">
      <c r="A219" s="40" t="s">
        <v>31</v>
      </c>
      <c r="B219" s="41" t="s">
        <v>80</v>
      </c>
      <c r="C219" s="41" t="s">
        <v>39</v>
      </c>
      <c r="D219" s="41" t="s">
        <v>39</v>
      </c>
      <c r="E219" s="41" t="s">
        <v>42</v>
      </c>
      <c r="F219" s="41" t="s">
        <v>39</v>
      </c>
      <c r="G219" s="41" t="s">
        <v>68</v>
      </c>
      <c r="H219" s="41" t="s">
        <v>40</v>
      </c>
      <c r="I219" s="42">
        <f>I220</f>
        <v>300</v>
      </c>
      <c r="J219" s="42">
        <f t="shared" si="27"/>
        <v>0</v>
      </c>
      <c r="K219" s="42">
        <f>K220</f>
        <v>300</v>
      </c>
    </row>
    <row r="220" spans="1:11" x14ac:dyDescent="0.25">
      <c r="A220" s="54" t="s">
        <v>32</v>
      </c>
      <c r="B220" s="44" t="s">
        <v>80</v>
      </c>
      <c r="C220" s="44" t="s">
        <v>38</v>
      </c>
      <c r="D220" s="44" t="s">
        <v>39</v>
      </c>
      <c r="E220" s="44" t="s">
        <v>42</v>
      </c>
      <c r="F220" s="44" t="s">
        <v>39</v>
      </c>
      <c r="G220" s="44" t="s">
        <v>68</v>
      </c>
      <c r="H220" s="44" t="s">
        <v>40</v>
      </c>
      <c r="I220" s="45">
        <f>I221</f>
        <v>300</v>
      </c>
      <c r="J220" s="45">
        <f t="shared" si="27"/>
        <v>0</v>
      </c>
      <c r="K220" s="45">
        <f>K221</f>
        <v>300</v>
      </c>
    </row>
    <row r="221" spans="1:11" ht="39" x14ac:dyDescent="0.25">
      <c r="A221" s="51" t="s">
        <v>143</v>
      </c>
      <c r="B221" s="47" t="s">
        <v>80</v>
      </c>
      <c r="C221" s="47" t="s">
        <v>38</v>
      </c>
      <c r="D221" s="47" t="s">
        <v>144</v>
      </c>
      <c r="E221" s="47" t="s">
        <v>42</v>
      </c>
      <c r="F221" s="47" t="s">
        <v>39</v>
      </c>
      <c r="G221" s="47" t="s">
        <v>68</v>
      </c>
      <c r="H221" s="47" t="s">
        <v>40</v>
      </c>
      <c r="I221" s="48">
        <f>I222</f>
        <v>300</v>
      </c>
      <c r="J221" s="48">
        <f t="shared" si="27"/>
        <v>0</v>
      </c>
      <c r="K221" s="48">
        <f>K222</f>
        <v>300</v>
      </c>
    </row>
    <row r="222" spans="1:11" ht="39" x14ac:dyDescent="0.25">
      <c r="A222" s="46" t="s">
        <v>120</v>
      </c>
      <c r="B222" s="47" t="s">
        <v>80</v>
      </c>
      <c r="C222" s="47" t="s">
        <v>38</v>
      </c>
      <c r="D222" s="47" t="s">
        <v>144</v>
      </c>
      <c r="E222" s="47" t="s">
        <v>42</v>
      </c>
      <c r="F222" s="47" t="s">
        <v>45</v>
      </c>
      <c r="G222" s="47" t="s">
        <v>68</v>
      </c>
      <c r="H222" s="47" t="s">
        <v>40</v>
      </c>
      <c r="I222" s="48">
        <f t="shared" ref="I222:K223" si="29">I223</f>
        <v>300</v>
      </c>
      <c r="J222" s="48">
        <f t="shared" si="27"/>
        <v>0</v>
      </c>
      <c r="K222" s="48">
        <f t="shared" si="29"/>
        <v>300</v>
      </c>
    </row>
    <row r="223" spans="1:11" ht="26.25" x14ac:dyDescent="0.25">
      <c r="A223" s="38" t="s">
        <v>16</v>
      </c>
      <c r="B223" s="47" t="s">
        <v>80</v>
      </c>
      <c r="C223" s="47" t="s">
        <v>38</v>
      </c>
      <c r="D223" s="47" t="s">
        <v>144</v>
      </c>
      <c r="E223" s="47" t="s">
        <v>42</v>
      </c>
      <c r="F223" s="47" t="s">
        <v>45</v>
      </c>
      <c r="G223" s="47" t="s">
        <v>86</v>
      </c>
      <c r="H223" s="47" t="s">
        <v>40</v>
      </c>
      <c r="I223" s="48">
        <f t="shared" si="29"/>
        <v>300</v>
      </c>
      <c r="J223" s="48">
        <f t="shared" si="27"/>
        <v>0</v>
      </c>
      <c r="K223" s="48">
        <f t="shared" si="29"/>
        <v>300</v>
      </c>
    </row>
    <row r="224" spans="1:11" x14ac:dyDescent="0.25">
      <c r="A224" s="38" t="s">
        <v>33</v>
      </c>
      <c r="B224" s="47" t="s">
        <v>80</v>
      </c>
      <c r="C224" s="47" t="s">
        <v>38</v>
      </c>
      <c r="D224" s="47" t="s">
        <v>144</v>
      </c>
      <c r="E224" s="47" t="s">
        <v>42</v>
      </c>
      <c r="F224" s="47" t="s">
        <v>45</v>
      </c>
      <c r="G224" s="47" t="s">
        <v>86</v>
      </c>
      <c r="H224" s="47" t="s">
        <v>107</v>
      </c>
      <c r="I224" s="48">
        <f>I225</f>
        <v>300</v>
      </c>
      <c r="J224" s="48">
        <f t="shared" si="27"/>
        <v>0</v>
      </c>
      <c r="K224" s="48">
        <f>K225</f>
        <v>300</v>
      </c>
    </row>
    <row r="225" spans="1:12" ht="26.25" x14ac:dyDescent="0.25">
      <c r="A225" s="38" t="s">
        <v>193</v>
      </c>
      <c r="B225" s="47" t="s">
        <v>80</v>
      </c>
      <c r="C225" s="47" t="s">
        <v>38</v>
      </c>
      <c r="D225" s="47" t="s">
        <v>144</v>
      </c>
      <c r="E225" s="47" t="s">
        <v>42</v>
      </c>
      <c r="F225" s="47" t="s">
        <v>45</v>
      </c>
      <c r="G225" s="47" t="s">
        <v>86</v>
      </c>
      <c r="H225" s="47" t="s">
        <v>194</v>
      </c>
      <c r="I225" s="48">
        <v>300</v>
      </c>
      <c r="J225" s="48">
        <f t="shared" si="27"/>
        <v>0</v>
      </c>
      <c r="K225" s="48">
        <v>300</v>
      </c>
    </row>
    <row r="226" spans="1:12" x14ac:dyDescent="0.25">
      <c r="A226" s="80" t="s">
        <v>35</v>
      </c>
      <c r="B226" s="94"/>
      <c r="C226" s="94"/>
      <c r="D226" s="47"/>
      <c r="E226" s="47"/>
      <c r="F226" s="47"/>
      <c r="G226" s="47"/>
      <c r="H226" s="94"/>
      <c r="I226" s="45">
        <f>I10+I80+I86+I113+I160+I219+I212+I205</f>
        <v>70360.3</v>
      </c>
      <c r="J226" s="45">
        <f t="shared" si="27"/>
        <v>0</v>
      </c>
      <c r="K226" s="45">
        <f>K10+K80+K86+K113+K160+K219+K212+K205</f>
        <v>70360.3</v>
      </c>
    </row>
    <row r="227" spans="1:12" x14ac:dyDescent="0.25">
      <c r="I227" s="27"/>
      <c r="K227" s="4"/>
      <c r="L227" s="27"/>
    </row>
    <row r="228" spans="1:12" x14ac:dyDescent="0.25">
      <c r="K228" s="27"/>
    </row>
  </sheetData>
  <autoFilter ref="A9:L226" xr:uid="{00000000-0009-0000-0000-000001000000}"/>
  <mergeCells count="13">
    <mergeCell ref="J1:K1"/>
    <mergeCell ref="A2:A3"/>
    <mergeCell ref="E2:K3"/>
    <mergeCell ref="A6:K6"/>
    <mergeCell ref="A4:K4"/>
    <mergeCell ref="A7:A8"/>
    <mergeCell ref="K7:K8"/>
    <mergeCell ref="B7:B8"/>
    <mergeCell ref="C7:C8"/>
    <mergeCell ref="D7:G7"/>
    <mergeCell ref="H7:H8"/>
    <mergeCell ref="I7:I8"/>
    <mergeCell ref="J7:J8"/>
  </mergeCells>
  <pageMargins left="0.7" right="0.7" top="0.75" bottom="0.75" header="0.3" footer="0.3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66"/>
  <sheetViews>
    <sheetView workbookViewId="0">
      <selection activeCell="I165" sqref="I165"/>
    </sheetView>
  </sheetViews>
  <sheetFormatPr defaultRowHeight="15" x14ac:dyDescent="0.25"/>
  <cols>
    <col min="1" max="1" width="60.140625" customWidth="1"/>
    <col min="2" max="2" width="5" bestFit="1" customWidth="1"/>
    <col min="3" max="3" width="4.42578125" bestFit="1" customWidth="1"/>
    <col min="4" max="4" width="5.28515625" customWidth="1"/>
    <col min="5" max="5" width="7.42578125" customWidth="1"/>
    <col min="6" max="6" width="6.5703125" customWidth="1"/>
    <col min="7" max="7" width="10.5703125" customWidth="1"/>
    <col min="8" max="8" width="8.140625" customWidth="1"/>
    <col min="9" max="9" width="9.85546875" customWidth="1"/>
  </cols>
  <sheetData>
    <row r="1" spans="1:9" x14ac:dyDescent="0.25">
      <c r="G1" s="149" t="s">
        <v>184</v>
      </c>
      <c r="H1" s="152"/>
      <c r="I1" s="152"/>
    </row>
    <row r="2" spans="1:9" ht="49.5" customHeight="1" x14ac:dyDescent="0.25">
      <c r="A2" s="1"/>
      <c r="B2" s="149"/>
      <c r="C2" s="152"/>
      <c r="D2" s="152"/>
      <c r="E2" s="149" t="s">
        <v>212</v>
      </c>
      <c r="F2" s="152"/>
      <c r="G2" s="152"/>
      <c r="H2" s="152"/>
      <c r="I2" s="152"/>
    </row>
    <row r="3" spans="1:9" ht="66" customHeight="1" x14ac:dyDescent="0.25">
      <c r="A3" s="155" t="s">
        <v>211</v>
      </c>
      <c r="B3" s="152"/>
      <c r="C3" s="152"/>
      <c r="D3" s="152"/>
      <c r="E3" s="140"/>
      <c r="F3" s="140"/>
      <c r="G3" s="140"/>
      <c r="H3" s="140"/>
      <c r="I3" s="140"/>
    </row>
    <row r="5" spans="1:9" x14ac:dyDescent="0.25">
      <c r="A5" s="153" t="s">
        <v>0</v>
      </c>
      <c r="B5" s="154"/>
      <c r="C5" s="154"/>
      <c r="D5" s="154"/>
      <c r="E5" s="140"/>
      <c r="F5" s="140"/>
      <c r="G5" s="140"/>
      <c r="H5" s="140"/>
      <c r="I5" s="140"/>
    </row>
    <row r="6" spans="1:9" ht="26.25" customHeight="1" x14ac:dyDescent="0.25">
      <c r="A6" s="144" t="s">
        <v>1</v>
      </c>
      <c r="B6" s="146" t="s">
        <v>4</v>
      </c>
      <c r="C6" s="146"/>
      <c r="D6" s="146"/>
      <c r="E6" s="146"/>
      <c r="F6" s="147" t="s">
        <v>5</v>
      </c>
      <c r="G6" s="142" t="s">
        <v>180</v>
      </c>
      <c r="H6" s="142" t="s">
        <v>181</v>
      </c>
      <c r="I6" s="136" t="s">
        <v>182</v>
      </c>
    </row>
    <row r="7" spans="1:9" ht="28.5" customHeight="1" x14ac:dyDescent="0.25">
      <c r="A7" s="144"/>
      <c r="B7" s="13" t="s">
        <v>6</v>
      </c>
      <c r="C7" s="13" t="s">
        <v>7</v>
      </c>
      <c r="D7" s="13" t="s">
        <v>103</v>
      </c>
      <c r="E7" s="13" t="s">
        <v>8</v>
      </c>
      <c r="F7" s="148"/>
      <c r="G7" s="143"/>
      <c r="H7" s="143"/>
      <c r="I7" s="136"/>
    </row>
    <row r="8" spans="1:9" x14ac:dyDescent="0.25">
      <c r="A8" s="15">
        <v>1</v>
      </c>
      <c r="B8" s="16" t="s">
        <v>50</v>
      </c>
      <c r="C8" s="16" t="s">
        <v>58</v>
      </c>
      <c r="D8" s="16">
        <v>4</v>
      </c>
      <c r="E8" s="16">
        <v>5</v>
      </c>
      <c r="F8" s="16">
        <v>6</v>
      </c>
      <c r="G8" s="36" t="s">
        <v>185</v>
      </c>
      <c r="H8" s="36" t="s">
        <v>134</v>
      </c>
      <c r="I8" s="16" t="s">
        <v>108</v>
      </c>
    </row>
    <row r="9" spans="1:9" s="6" customFormat="1" ht="26.25" x14ac:dyDescent="0.25">
      <c r="A9" s="54" t="s">
        <v>179</v>
      </c>
      <c r="B9" s="44" t="s">
        <v>140</v>
      </c>
      <c r="C9" s="44" t="s">
        <v>42</v>
      </c>
      <c r="D9" s="44" t="s">
        <v>39</v>
      </c>
      <c r="E9" s="44" t="s">
        <v>68</v>
      </c>
      <c r="F9" s="44" t="s">
        <v>40</v>
      </c>
      <c r="G9" s="45">
        <f>G10+G17</f>
        <v>2963.8</v>
      </c>
      <c r="H9" s="45">
        <f>I9-G9</f>
        <v>-427.90000000000009</v>
      </c>
      <c r="I9" s="45">
        <f>I10+I17</f>
        <v>2535.9</v>
      </c>
    </row>
    <row r="10" spans="1:9" s="7" customFormat="1" ht="26.25" x14ac:dyDescent="0.25">
      <c r="A10" s="38" t="s">
        <v>141</v>
      </c>
      <c r="B10" s="47" t="s">
        <v>140</v>
      </c>
      <c r="C10" s="47" t="s">
        <v>42</v>
      </c>
      <c r="D10" s="47" t="s">
        <v>38</v>
      </c>
      <c r="E10" s="47" t="s">
        <v>68</v>
      </c>
      <c r="F10" s="47" t="s">
        <v>40</v>
      </c>
      <c r="G10" s="48">
        <f>G11+G14</f>
        <v>667.3</v>
      </c>
      <c r="H10" s="48">
        <f t="shared" ref="H10:H73" si="0">I10-G10</f>
        <v>-162.99999999999994</v>
      </c>
      <c r="I10" s="48">
        <f>I11+I14</f>
        <v>504.3</v>
      </c>
    </row>
    <row r="11" spans="1:9" ht="26.25" x14ac:dyDescent="0.25">
      <c r="A11" s="53" t="s">
        <v>128</v>
      </c>
      <c r="B11" s="47" t="s">
        <v>140</v>
      </c>
      <c r="C11" s="47" t="s">
        <v>42</v>
      </c>
      <c r="D11" s="47" t="s">
        <v>38</v>
      </c>
      <c r="E11" s="47" t="s">
        <v>79</v>
      </c>
      <c r="F11" s="47" t="s">
        <v>40</v>
      </c>
      <c r="G11" s="48">
        <f>G12</f>
        <v>663</v>
      </c>
      <c r="H11" s="48">
        <f t="shared" si="0"/>
        <v>-163</v>
      </c>
      <c r="I11" s="48">
        <f>I12</f>
        <v>500</v>
      </c>
    </row>
    <row r="12" spans="1:9" ht="26.25" x14ac:dyDescent="0.25">
      <c r="A12" s="38" t="s">
        <v>105</v>
      </c>
      <c r="B12" s="47" t="s">
        <v>140</v>
      </c>
      <c r="C12" s="47" t="s">
        <v>42</v>
      </c>
      <c r="D12" s="47" t="s">
        <v>38</v>
      </c>
      <c r="E12" s="47" t="s">
        <v>79</v>
      </c>
      <c r="F12" s="47" t="s">
        <v>51</v>
      </c>
      <c r="G12" s="48">
        <f>G13</f>
        <v>663</v>
      </c>
      <c r="H12" s="48">
        <f t="shared" si="0"/>
        <v>-163</v>
      </c>
      <c r="I12" s="48">
        <f>I13</f>
        <v>500</v>
      </c>
    </row>
    <row r="13" spans="1:9" ht="26.25" x14ac:dyDescent="0.25">
      <c r="A13" s="38" t="s">
        <v>65</v>
      </c>
      <c r="B13" s="25" t="s">
        <v>140</v>
      </c>
      <c r="C13" s="25" t="s">
        <v>42</v>
      </c>
      <c r="D13" s="25" t="s">
        <v>38</v>
      </c>
      <c r="E13" s="25" t="s">
        <v>79</v>
      </c>
      <c r="F13" s="25" t="s">
        <v>52</v>
      </c>
      <c r="G13" s="48">
        <f>400+263</f>
        <v>663</v>
      </c>
      <c r="H13" s="48">
        <f t="shared" si="0"/>
        <v>-163</v>
      </c>
      <c r="I13" s="48">
        <v>500</v>
      </c>
    </row>
    <row r="14" spans="1:9" ht="39" x14ac:dyDescent="0.25">
      <c r="A14" s="53" t="s">
        <v>191</v>
      </c>
      <c r="B14" s="28" t="s">
        <v>140</v>
      </c>
      <c r="C14" s="28" t="s">
        <v>42</v>
      </c>
      <c r="D14" s="28" t="s">
        <v>38</v>
      </c>
      <c r="E14" s="78" t="s">
        <v>192</v>
      </c>
      <c r="F14" s="78" t="s">
        <v>40</v>
      </c>
      <c r="G14" s="48">
        <f t="shared" ref="G14:I14" si="1">G15</f>
        <v>4.3</v>
      </c>
      <c r="H14" s="48">
        <f t="shared" si="0"/>
        <v>0</v>
      </c>
      <c r="I14" s="48">
        <f t="shared" si="1"/>
        <v>4.3</v>
      </c>
    </row>
    <row r="15" spans="1:9" ht="26.25" x14ac:dyDescent="0.25">
      <c r="A15" s="38" t="s">
        <v>105</v>
      </c>
      <c r="B15" s="28" t="s">
        <v>140</v>
      </c>
      <c r="C15" s="28" t="s">
        <v>42</v>
      </c>
      <c r="D15" s="28" t="s">
        <v>38</v>
      </c>
      <c r="E15" s="78" t="s">
        <v>192</v>
      </c>
      <c r="F15" s="78" t="s">
        <v>51</v>
      </c>
      <c r="G15" s="48">
        <f>G16</f>
        <v>4.3</v>
      </c>
      <c r="H15" s="48">
        <f t="shared" si="0"/>
        <v>0</v>
      </c>
      <c r="I15" s="48">
        <f>I16</f>
        <v>4.3</v>
      </c>
    </row>
    <row r="16" spans="1:9" s="6" customFormat="1" ht="26.25" x14ac:dyDescent="0.25">
      <c r="A16" s="38" t="s">
        <v>65</v>
      </c>
      <c r="B16" s="28" t="s">
        <v>140</v>
      </c>
      <c r="C16" s="28" t="s">
        <v>42</v>
      </c>
      <c r="D16" s="28" t="s">
        <v>38</v>
      </c>
      <c r="E16" s="78" t="s">
        <v>192</v>
      </c>
      <c r="F16" s="78" t="s">
        <v>52</v>
      </c>
      <c r="G16" s="48">
        <v>4.3</v>
      </c>
      <c r="H16" s="48">
        <f t="shared" si="0"/>
        <v>0</v>
      </c>
      <c r="I16" s="48">
        <v>4.3</v>
      </c>
    </row>
    <row r="17" spans="1:9" s="7" customFormat="1" ht="26.25" x14ac:dyDescent="0.25">
      <c r="A17" s="38" t="s">
        <v>142</v>
      </c>
      <c r="B17" s="25" t="s">
        <v>140</v>
      </c>
      <c r="C17" s="25" t="s">
        <v>42</v>
      </c>
      <c r="D17" s="25" t="s">
        <v>41</v>
      </c>
      <c r="E17" s="25" t="s">
        <v>68</v>
      </c>
      <c r="F17" s="25" t="s">
        <v>40</v>
      </c>
      <c r="G17" s="48">
        <f t="shared" ref="G17:I18" si="2">G18</f>
        <v>2296.5</v>
      </c>
      <c r="H17" s="48">
        <f t="shared" si="0"/>
        <v>-264.90000000000009</v>
      </c>
      <c r="I17" s="48">
        <f t="shared" si="2"/>
        <v>2031.6</v>
      </c>
    </row>
    <row r="18" spans="1:9" ht="26.25" x14ac:dyDescent="0.25">
      <c r="A18" s="53" t="s">
        <v>128</v>
      </c>
      <c r="B18" s="47" t="s">
        <v>140</v>
      </c>
      <c r="C18" s="47" t="s">
        <v>42</v>
      </c>
      <c r="D18" s="47" t="s">
        <v>41</v>
      </c>
      <c r="E18" s="47" t="s">
        <v>79</v>
      </c>
      <c r="F18" s="47" t="s">
        <v>40</v>
      </c>
      <c r="G18" s="48">
        <f t="shared" si="2"/>
        <v>2296.5</v>
      </c>
      <c r="H18" s="48">
        <f t="shared" si="0"/>
        <v>-264.90000000000009</v>
      </c>
      <c r="I18" s="48">
        <f t="shared" si="2"/>
        <v>2031.6</v>
      </c>
    </row>
    <row r="19" spans="1:9" ht="26.25" x14ac:dyDescent="0.25">
      <c r="A19" s="38" t="s">
        <v>105</v>
      </c>
      <c r="B19" s="47" t="s">
        <v>140</v>
      </c>
      <c r="C19" s="47" t="s">
        <v>42</v>
      </c>
      <c r="D19" s="47" t="s">
        <v>41</v>
      </c>
      <c r="E19" s="47" t="s">
        <v>79</v>
      </c>
      <c r="F19" s="47" t="s">
        <v>51</v>
      </c>
      <c r="G19" s="48">
        <f>G20</f>
        <v>2296.5</v>
      </c>
      <c r="H19" s="48">
        <f t="shared" si="0"/>
        <v>-264.90000000000009</v>
      </c>
      <c r="I19" s="48">
        <f>I20</f>
        <v>2031.6</v>
      </c>
    </row>
    <row r="20" spans="1:9" ht="26.25" x14ac:dyDescent="0.25">
      <c r="A20" s="38" t="s">
        <v>65</v>
      </c>
      <c r="B20" s="28" t="s">
        <v>140</v>
      </c>
      <c r="C20" s="28" t="s">
        <v>42</v>
      </c>
      <c r="D20" s="28" t="s">
        <v>41</v>
      </c>
      <c r="E20" s="28" t="s">
        <v>79</v>
      </c>
      <c r="F20" s="28" t="s">
        <v>52</v>
      </c>
      <c r="G20" s="48">
        <f>1636+923.5-263</f>
        <v>2296.5</v>
      </c>
      <c r="H20" s="48">
        <f t="shared" si="0"/>
        <v>-264.90000000000009</v>
      </c>
      <c r="I20" s="48">
        <v>2031.6</v>
      </c>
    </row>
    <row r="21" spans="1:9" ht="26.25" x14ac:dyDescent="0.25">
      <c r="A21" s="43" t="s">
        <v>143</v>
      </c>
      <c r="B21" s="44" t="s">
        <v>144</v>
      </c>
      <c r="C21" s="44" t="s">
        <v>42</v>
      </c>
      <c r="D21" s="44" t="s">
        <v>39</v>
      </c>
      <c r="E21" s="44" t="s">
        <v>68</v>
      </c>
      <c r="F21" s="44" t="s">
        <v>40</v>
      </c>
      <c r="G21" s="45">
        <f>G22+G33+G44+G48</f>
        <v>39519.399999999994</v>
      </c>
      <c r="H21" s="45">
        <f t="shared" si="0"/>
        <v>0</v>
      </c>
      <c r="I21" s="45">
        <f>I22+I33+I44+I48</f>
        <v>39519.399999999994</v>
      </c>
    </row>
    <row r="22" spans="1:9" ht="26.25" x14ac:dyDescent="0.25">
      <c r="A22" s="46" t="s">
        <v>117</v>
      </c>
      <c r="B22" s="47" t="s">
        <v>144</v>
      </c>
      <c r="C22" s="47" t="s">
        <v>42</v>
      </c>
      <c r="D22" s="47" t="s">
        <v>38</v>
      </c>
      <c r="E22" s="47" t="s">
        <v>68</v>
      </c>
      <c r="F22" s="47" t="s">
        <v>40</v>
      </c>
      <c r="G22" s="48">
        <f>G23+G30</f>
        <v>22260.2</v>
      </c>
      <c r="H22" s="48">
        <f t="shared" si="0"/>
        <v>0</v>
      </c>
      <c r="I22" s="48">
        <f>I23+I30</f>
        <v>22260.2</v>
      </c>
    </row>
    <row r="23" spans="1:9" x14ac:dyDescent="0.25">
      <c r="A23" s="52" t="s">
        <v>73</v>
      </c>
      <c r="B23" s="47" t="s">
        <v>144</v>
      </c>
      <c r="C23" s="47" t="s">
        <v>42</v>
      </c>
      <c r="D23" s="47" t="s">
        <v>38</v>
      </c>
      <c r="E23" s="47" t="s">
        <v>74</v>
      </c>
      <c r="F23" s="47" t="s">
        <v>40</v>
      </c>
      <c r="G23" s="48">
        <f>G24+G26+G28</f>
        <v>22247.200000000001</v>
      </c>
      <c r="H23" s="48">
        <f t="shared" si="0"/>
        <v>0</v>
      </c>
      <c r="I23" s="48">
        <f>I24+I26+I28</f>
        <v>22247.200000000001</v>
      </c>
    </row>
    <row r="24" spans="1:9" ht="51" x14ac:dyDescent="0.25">
      <c r="A24" s="49" t="s">
        <v>104</v>
      </c>
      <c r="B24" s="47" t="s">
        <v>144</v>
      </c>
      <c r="C24" s="47" t="s">
        <v>42</v>
      </c>
      <c r="D24" s="47" t="s">
        <v>38</v>
      </c>
      <c r="E24" s="47" t="s">
        <v>74</v>
      </c>
      <c r="F24" s="47" t="s">
        <v>66</v>
      </c>
      <c r="G24" s="48">
        <f>G25</f>
        <v>22029</v>
      </c>
      <c r="H24" s="48">
        <f t="shared" si="0"/>
        <v>0</v>
      </c>
      <c r="I24" s="48">
        <f>I25</f>
        <v>22029</v>
      </c>
    </row>
    <row r="25" spans="1:9" ht="25.5" x14ac:dyDescent="0.25">
      <c r="A25" s="49" t="s">
        <v>71</v>
      </c>
      <c r="B25" s="47" t="s">
        <v>144</v>
      </c>
      <c r="C25" s="47" t="s">
        <v>42</v>
      </c>
      <c r="D25" s="47" t="s">
        <v>38</v>
      </c>
      <c r="E25" s="47" t="s">
        <v>74</v>
      </c>
      <c r="F25" s="47" t="s">
        <v>72</v>
      </c>
      <c r="G25" s="48">
        <f>21845+184</f>
        <v>22029</v>
      </c>
      <c r="H25" s="48">
        <f t="shared" si="0"/>
        <v>0</v>
      </c>
      <c r="I25" s="48">
        <f>21845+184</f>
        <v>22029</v>
      </c>
    </row>
    <row r="26" spans="1:9" ht="25.5" x14ac:dyDescent="0.25">
      <c r="A26" s="49" t="s">
        <v>105</v>
      </c>
      <c r="B26" s="47" t="s">
        <v>144</v>
      </c>
      <c r="C26" s="47" t="s">
        <v>42</v>
      </c>
      <c r="D26" s="47" t="s">
        <v>38</v>
      </c>
      <c r="E26" s="47" t="s">
        <v>74</v>
      </c>
      <c r="F26" s="47" t="s">
        <v>51</v>
      </c>
      <c r="G26" s="48">
        <f>G27</f>
        <v>185.2</v>
      </c>
      <c r="H26" s="48">
        <f t="shared" si="0"/>
        <v>0</v>
      </c>
      <c r="I26" s="48">
        <f>I27</f>
        <v>185.2</v>
      </c>
    </row>
    <row r="27" spans="1:9" ht="26.25" x14ac:dyDescent="0.25">
      <c r="A27" s="38" t="s">
        <v>65</v>
      </c>
      <c r="B27" s="47" t="s">
        <v>144</v>
      </c>
      <c r="C27" s="47" t="s">
        <v>42</v>
      </c>
      <c r="D27" s="47" t="s">
        <v>38</v>
      </c>
      <c r="E27" s="47" t="s">
        <v>74</v>
      </c>
      <c r="F27" s="47" t="s">
        <v>52</v>
      </c>
      <c r="G27" s="48">
        <v>185.2</v>
      </c>
      <c r="H27" s="48">
        <f t="shared" si="0"/>
        <v>0</v>
      </c>
      <c r="I27" s="48">
        <v>185.2</v>
      </c>
    </row>
    <row r="28" spans="1:9" s="6" customFormat="1" x14ac:dyDescent="0.25">
      <c r="A28" s="38" t="s">
        <v>12</v>
      </c>
      <c r="B28" s="47" t="s">
        <v>144</v>
      </c>
      <c r="C28" s="47" t="s">
        <v>42</v>
      </c>
      <c r="D28" s="47" t="s">
        <v>38</v>
      </c>
      <c r="E28" s="47" t="s">
        <v>74</v>
      </c>
      <c r="F28" s="47" t="s">
        <v>56</v>
      </c>
      <c r="G28" s="48">
        <f>G29</f>
        <v>33</v>
      </c>
      <c r="H28" s="48">
        <f t="shared" si="0"/>
        <v>0</v>
      </c>
      <c r="I28" s="48">
        <f>I29</f>
        <v>33</v>
      </c>
    </row>
    <row r="29" spans="1:9" s="7" customFormat="1" x14ac:dyDescent="0.25">
      <c r="A29" s="53" t="s">
        <v>61</v>
      </c>
      <c r="B29" s="47" t="s">
        <v>144</v>
      </c>
      <c r="C29" s="47" t="s">
        <v>42</v>
      </c>
      <c r="D29" s="47" t="s">
        <v>38</v>
      </c>
      <c r="E29" s="47" t="s">
        <v>74</v>
      </c>
      <c r="F29" s="47" t="s">
        <v>75</v>
      </c>
      <c r="G29" s="48">
        <v>33</v>
      </c>
      <c r="H29" s="48">
        <f t="shared" si="0"/>
        <v>0</v>
      </c>
      <c r="I29" s="48">
        <v>33</v>
      </c>
    </row>
    <row r="30" spans="1:9" x14ac:dyDescent="0.25">
      <c r="A30" s="75" t="s">
        <v>25</v>
      </c>
      <c r="B30" s="25" t="s">
        <v>144</v>
      </c>
      <c r="C30" s="25" t="s">
        <v>42</v>
      </c>
      <c r="D30" s="25" t="s">
        <v>38</v>
      </c>
      <c r="E30" s="25" t="s">
        <v>95</v>
      </c>
      <c r="F30" s="47" t="s">
        <v>40</v>
      </c>
      <c r="G30" s="48">
        <f>G31</f>
        <v>13</v>
      </c>
      <c r="H30" s="48">
        <f t="shared" si="0"/>
        <v>0</v>
      </c>
      <c r="I30" s="48">
        <f>I31</f>
        <v>13</v>
      </c>
    </row>
    <row r="31" spans="1:9" ht="25.5" x14ac:dyDescent="0.25">
      <c r="A31" s="49" t="s">
        <v>105</v>
      </c>
      <c r="B31" s="25" t="s">
        <v>144</v>
      </c>
      <c r="C31" s="25" t="s">
        <v>42</v>
      </c>
      <c r="D31" s="25" t="s">
        <v>38</v>
      </c>
      <c r="E31" s="47" t="s">
        <v>95</v>
      </c>
      <c r="F31" s="47" t="s">
        <v>51</v>
      </c>
      <c r="G31" s="48">
        <f>G32</f>
        <v>13</v>
      </c>
      <c r="H31" s="48">
        <f t="shared" si="0"/>
        <v>0</v>
      </c>
      <c r="I31" s="48">
        <f>I32</f>
        <v>13</v>
      </c>
    </row>
    <row r="32" spans="1:9" ht="25.5" x14ac:dyDescent="0.25">
      <c r="A32" s="75" t="s">
        <v>65</v>
      </c>
      <c r="B32" s="25" t="s">
        <v>144</v>
      </c>
      <c r="C32" s="25" t="s">
        <v>42</v>
      </c>
      <c r="D32" s="25" t="s">
        <v>38</v>
      </c>
      <c r="E32" s="47" t="s">
        <v>95</v>
      </c>
      <c r="F32" s="47" t="s">
        <v>52</v>
      </c>
      <c r="G32" s="48">
        <v>13</v>
      </c>
      <c r="H32" s="48">
        <f t="shared" si="0"/>
        <v>0</v>
      </c>
      <c r="I32" s="48">
        <v>13</v>
      </c>
    </row>
    <row r="33" spans="1:9" s="6" customFormat="1" ht="39" x14ac:dyDescent="0.25">
      <c r="A33" s="53" t="s">
        <v>119</v>
      </c>
      <c r="B33" s="47" t="s">
        <v>144</v>
      </c>
      <c r="C33" s="47" t="s">
        <v>42</v>
      </c>
      <c r="D33" s="47" t="s">
        <v>41</v>
      </c>
      <c r="E33" s="47" t="s">
        <v>68</v>
      </c>
      <c r="F33" s="47" t="s">
        <v>40</v>
      </c>
      <c r="G33" s="48">
        <f>G34+G41</f>
        <v>14690.199999999997</v>
      </c>
      <c r="H33" s="48">
        <f t="shared" si="0"/>
        <v>0</v>
      </c>
      <c r="I33" s="48">
        <f>I34+I41</f>
        <v>14690.199999999997</v>
      </c>
    </row>
    <row r="34" spans="1:9" s="6" customFormat="1" ht="26.25" x14ac:dyDescent="0.25">
      <c r="A34" s="53" t="s">
        <v>87</v>
      </c>
      <c r="B34" s="47" t="s">
        <v>144</v>
      </c>
      <c r="C34" s="47" t="s">
        <v>42</v>
      </c>
      <c r="D34" s="47" t="s">
        <v>41</v>
      </c>
      <c r="E34" s="47" t="s">
        <v>88</v>
      </c>
      <c r="F34" s="47" t="s">
        <v>40</v>
      </c>
      <c r="G34" s="48">
        <f>G35+G37+G39</f>
        <v>14523.399999999998</v>
      </c>
      <c r="H34" s="48">
        <f t="shared" si="0"/>
        <v>0</v>
      </c>
      <c r="I34" s="48">
        <f>I35+I37+I39</f>
        <v>14523.399999999998</v>
      </c>
    </row>
    <row r="35" spans="1:9" s="6" customFormat="1" ht="51" x14ac:dyDescent="0.25">
      <c r="A35" s="49" t="s">
        <v>104</v>
      </c>
      <c r="B35" s="47" t="s">
        <v>144</v>
      </c>
      <c r="C35" s="47" t="s">
        <v>42</v>
      </c>
      <c r="D35" s="47" t="s">
        <v>41</v>
      </c>
      <c r="E35" s="47" t="s">
        <v>88</v>
      </c>
      <c r="F35" s="47" t="s">
        <v>66</v>
      </c>
      <c r="G35" s="48">
        <f>G36</f>
        <v>10571.3</v>
      </c>
      <c r="H35" s="48">
        <f t="shared" si="0"/>
        <v>0</v>
      </c>
      <c r="I35" s="48">
        <f>I36</f>
        <v>10571.3</v>
      </c>
    </row>
    <row r="36" spans="1:9" s="6" customFormat="1" x14ac:dyDescent="0.25">
      <c r="A36" s="53" t="s">
        <v>17</v>
      </c>
      <c r="B36" s="47" t="s">
        <v>144</v>
      </c>
      <c r="C36" s="47" t="s">
        <v>42</v>
      </c>
      <c r="D36" s="47" t="s">
        <v>41</v>
      </c>
      <c r="E36" s="47" t="s">
        <v>88</v>
      </c>
      <c r="F36" s="47" t="s">
        <v>67</v>
      </c>
      <c r="G36" s="48">
        <v>10571.3</v>
      </c>
      <c r="H36" s="48">
        <f t="shared" si="0"/>
        <v>0</v>
      </c>
      <c r="I36" s="48">
        <v>10571.3</v>
      </c>
    </row>
    <row r="37" spans="1:9" s="6" customFormat="1" ht="25.5" x14ac:dyDescent="0.25">
      <c r="A37" s="49" t="s">
        <v>105</v>
      </c>
      <c r="B37" s="47" t="s">
        <v>144</v>
      </c>
      <c r="C37" s="47" t="s">
        <v>42</v>
      </c>
      <c r="D37" s="47" t="s">
        <v>41</v>
      </c>
      <c r="E37" s="47" t="s">
        <v>88</v>
      </c>
      <c r="F37" s="47" t="s">
        <v>51</v>
      </c>
      <c r="G37" s="48">
        <f>G38</f>
        <v>3837.8</v>
      </c>
      <c r="H37" s="48">
        <f t="shared" si="0"/>
        <v>0</v>
      </c>
      <c r="I37" s="48">
        <f>I38</f>
        <v>3837.8</v>
      </c>
    </row>
    <row r="38" spans="1:9" s="6" customFormat="1" ht="26.25" x14ac:dyDescent="0.25">
      <c r="A38" s="38" t="s">
        <v>65</v>
      </c>
      <c r="B38" s="47" t="s">
        <v>144</v>
      </c>
      <c r="C38" s="47" t="s">
        <v>42</v>
      </c>
      <c r="D38" s="47" t="s">
        <v>41</v>
      </c>
      <c r="E38" s="47" t="s">
        <v>88</v>
      </c>
      <c r="F38" s="47" t="s">
        <v>52</v>
      </c>
      <c r="G38" s="48">
        <v>3837.8</v>
      </c>
      <c r="H38" s="48">
        <f t="shared" si="0"/>
        <v>0</v>
      </c>
      <c r="I38" s="48">
        <v>3837.8</v>
      </c>
    </row>
    <row r="39" spans="1:9" s="6" customFormat="1" x14ac:dyDescent="0.25">
      <c r="A39" s="38" t="s">
        <v>12</v>
      </c>
      <c r="B39" s="47" t="s">
        <v>144</v>
      </c>
      <c r="C39" s="47" t="s">
        <v>42</v>
      </c>
      <c r="D39" s="47" t="s">
        <v>41</v>
      </c>
      <c r="E39" s="47" t="s">
        <v>88</v>
      </c>
      <c r="F39" s="47" t="s">
        <v>56</v>
      </c>
      <c r="G39" s="48">
        <f>G40</f>
        <v>114.3</v>
      </c>
      <c r="H39" s="48">
        <f t="shared" si="0"/>
        <v>0</v>
      </c>
      <c r="I39" s="48">
        <f>I40</f>
        <v>114.3</v>
      </c>
    </row>
    <row r="40" spans="1:9" s="6" customFormat="1" x14ac:dyDescent="0.25">
      <c r="A40" s="38" t="s">
        <v>61</v>
      </c>
      <c r="B40" s="47" t="s">
        <v>144</v>
      </c>
      <c r="C40" s="47" t="s">
        <v>42</v>
      </c>
      <c r="D40" s="47" t="s">
        <v>41</v>
      </c>
      <c r="E40" s="47" t="s">
        <v>88</v>
      </c>
      <c r="F40" s="47" t="s">
        <v>75</v>
      </c>
      <c r="G40" s="48">
        <v>114.3</v>
      </c>
      <c r="H40" s="48">
        <f t="shared" si="0"/>
        <v>0</v>
      </c>
      <c r="I40" s="48">
        <v>114.3</v>
      </c>
    </row>
    <row r="41" spans="1:9" s="6" customFormat="1" x14ac:dyDescent="0.25">
      <c r="A41" s="75" t="s">
        <v>25</v>
      </c>
      <c r="B41" s="25" t="s">
        <v>144</v>
      </c>
      <c r="C41" s="25" t="s">
        <v>42</v>
      </c>
      <c r="D41" s="25" t="s">
        <v>41</v>
      </c>
      <c r="E41" s="25" t="s">
        <v>95</v>
      </c>
      <c r="F41" s="47" t="s">
        <v>40</v>
      </c>
      <c r="G41" s="48">
        <f t="shared" ref="G41:I41" si="3">G42</f>
        <v>166.8</v>
      </c>
      <c r="H41" s="48">
        <f t="shared" si="0"/>
        <v>0</v>
      </c>
      <c r="I41" s="48">
        <f t="shared" si="3"/>
        <v>166.8</v>
      </c>
    </row>
    <row r="42" spans="1:9" s="6" customFormat="1" ht="25.5" x14ac:dyDescent="0.25">
      <c r="A42" s="49" t="s">
        <v>105</v>
      </c>
      <c r="B42" s="25" t="s">
        <v>144</v>
      </c>
      <c r="C42" s="25" t="s">
        <v>42</v>
      </c>
      <c r="D42" s="25" t="s">
        <v>41</v>
      </c>
      <c r="E42" s="47" t="s">
        <v>95</v>
      </c>
      <c r="F42" s="47" t="s">
        <v>51</v>
      </c>
      <c r="G42" s="48">
        <f>G43</f>
        <v>166.8</v>
      </c>
      <c r="H42" s="48">
        <f t="shared" si="0"/>
        <v>0</v>
      </c>
      <c r="I42" s="48">
        <f>I43</f>
        <v>166.8</v>
      </c>
    </row>
    <row r="43" spans="1:9" s="6" customFormat="1" ht="25.5" x14ac:dyDescent="0.25">
      <c r="A43" s="75" t="s">
        <v>65</v>
      </c>
      <c r="B43" s="25" t="s">
        <v>144</v>
      </c>
      <c r="C43" s="25" t="s">
        <v>42</v>
      </c>
      <c r="D43" s="25" t="s">
        <v>41</v>
      </c>
      <c r="E43" s="47" t="s">
        <v>95</v>
      </c>
      <c r="F43" s="47" t="s">
        <v>52</v>
      </c>
      <c r="G43" s="48">
        <v>166.8</v>
      </c>
      <c r="H43" s="48">
        <f t="shared" si="0"/>
        <v>0</v>
      </c>
      <c r="I43" s="48">
        <v>166.8</v>
      </c>
    </row>
    <row r="44" spans="1:9" s="6" customFormat="1" ht="39" x14ac:dyDescent="0.25">
      <c r="A44" s="46" t="s">
        <v>120</v>
      </c>
      <c r="B44" s="47" t="s">
        <v>144</v>
      </c>
      <c r="C44" s="47" t="s">
        <v>42</v>
      </c>
      <c r="D44" s="47" t="s">
        <v>45</v>
      </c>
      <c r="E44" s="47" t="s">
        <v>68</v>
      </c>
      <c r="F44" s="47" t="s">
        <v>40</v>
      </c>
      <c r="G44" s="48">
        <f t="shared" ref="G44:I45" si="4">G45</f>
        <v>300</v>
      </c>
      <c r="H44" s="48">
        <f t="shared" si="0"/>
        <v>0</v>
      </c>
      <c r="I44" s="48">
        <f t="shared" si="4"/>
        <v>300</v>
      </c>
    </row>
    <row r="45" spans="1:9" s="6" customFormat="1" x14ac:dyDescent="0.25">
      <c r="A45" s="38" t="s">
        <v>16</v>
      </c>
      <c r="B45" s="47" t="s">
        <v>144</v>
      </c>
      <c r="C45" s="47" t="s">
        <v>42</v>
      </c>
      <c r="D45" s="47" t="s">
        <v>45</v>
      </c>
      <c r="E45" s="47" t="s">
        <v>86</v>
      </c>
      <c r="F45" s="47" t="s">
        <v>40</v>
      </c>
      <c r="G45" s="48">
        <f t="shared" si="4"/>
        <v>300</v>
      </c>
      <c r="H45" s="48">
        <f t="shared" si="0"/>
        <v>0</v>
      </c>
      <c r="I45" s="48">
        <f t="shared" si="4"/>
        <v>300</v>
      </c>
    </row>
    <row r="46" spans="1:9" s="6" customFormat="1" x14ac:dyDescent="0.25">
      <c r="A46" s="38" t="s">
        <v>33</v>
      </c>
      <c r="B46" s="47" t="s">
        <v>144</v>
      </c>
      <c r="C46" s="47" t="s">
        <v>42</v>
      </c>
      <c r="D46" s="47" t="s">
        <v>45</v>
      </c>
      <c r="E46" s="47" t="s">
        <v>86</v>
      </c>
      <c r="F46" s="47" t="s">
        <v>107</v>
      </c>
      <c r="G46" s="48">
        <f>G47</f>
        <v>300</v>
      </c>
      <c r="H46" s="48">
        <f t="shared" si="0"/>
        <v>0</v>
      </c>
      <c r="I46" s="48">
        <f>I47</f>
        <v>300</v>
      </c>
    </row>
    <row r="47" spans="1:9" s="6" customFormat="1" x14ac:dyDescent="0.25">
      <c r="A47" s="38" t="s">
        <v>193</v>
      </c>
      <c r="B47" s="47" t="s">
        <v>144</v>
      </c>
      <c r="C47" s="47" t="s">
        <v>42</v>
      </c>
      <c r="D47" s="47" t="s">
        <v>45</v>
      </c>
      <c r="E47" s="47" t="s">
        <v>86</v>
      </c>
      <c r="F47" s="47" t="s">
        <v>194</v>
      </c>
      <c r="G47" s="48">
        <v>300</v>
      </c>
      <c r="H47" s="48">
        <f t="shared" si="0"/>
        <v>0</v>
      </c>
      <c r="I47" s="48">
        <v>300</v>
      </c>
    </row>
    <row r="48" spans="1:9" s="6" customFormat="1" ht="26.25" x14ac:dyDescent="0.25">
      <c r="A48" s="46" t="s">
        <v>116</v>
      </c>
      <c r="B48" s="47" t="s">
        <v>144</v>
      </c>
      <c r="C48" s="47" t="s">
        <v>42</v>
      </c>
      <c r="D48" s="47" t="s">
        <v>43</v>
      </c>
      <c r="E48" s="47" t="s">
        <v>68</v>
      </c>
      <c r="F48" s="47" t="s">
        <v>40</v>
      </c>
      <c r="G48" s="48">
        <f t="shared" ref="G48:I48" si="5">G49</f>
        <v>2269</v>
      </c>
      <c r="H48" s="48">
        <f t="shared" si="0"/>
        <v>0</v>
      </c>
      <c r="I48" s="48">
        <f t="shared" si="5"/>
        <v>2269</v>
      </c>
    </row>
    <row r="49" spans="1:9" s="6" customFormat="1" x14ac:dyDescent="0.25">
      <c r="A49" s="49" t="s">
        <v>69</v>
      </c>
      <c r="B49" s="47" t="s">
        <v>144</v>
      </c>
      <c r="C49" s="47" t="s">
        <v>42</v>
      </c>
      <c r="D49" s="47" t="s">
        <v>43</v>
      </c>
      <c r="E49" s="47" t="s">
        <v>70</v>
      </c>
      <c r="F49" s="47" t="s">
        <v>40</v>
      </c>
      <c r="G49" s="48">
        <f>G50</f>
        <v>2269</v>
      </c>
      <c r="H49" s="48">
        <f t="shared" si="0"/>
        <v>0</v>
      </c>
      <c r="I49" s="48">
        <f>I50</f>
        <v>2269</v>
      </c>
    </row>
    <row r="50" spans="1:9" s="7" customFormat="1" ht="51" x14ac:dyDescent="0.25">
      <c r="A50" s="49" t="s">
        <v>104</v>
      </c>
      <c r="B50" s="47" t="s">
        <v>144</v>
      </c>
      <c r="C50" s="47" t="s">
        <v>42</v>
      </c>
      <c r="D50" s="47" t="s">
        <v>43</v>
      </c>
      <c r="E50" s="47" t="s">
        <v>70</v>
      </c>
      <c r="F50" s="47" t="s">
        <v>66</v>
      </c>
      <c r="G50" s="48">
        <f>G51</f>
        <v>2269</v>
      </c>
      <c r="H50" s="48">
        <f t="shared" si="0"/>
        <v>0</v>
      </c>
      <c r="I50" s="48">
        <f>I51</f>
        <v>2269</v>
      </c>
    </row>
    <row r="51" spans="1:9" ht="25.5" x14ac:dyDescent="0.25">
      <c r="A51" s="49" t="s">
        <v>71</v>
      </c>
      <c r="B51" s="47" t="s">
        <v>144</v>
      </c>
      <c r="C51" s="47" t="s">
        <v>42</v>
      </c>
      <c r="D51" s="47" t="s">
        <v>43</v>
      </c>
      <c r="E51" s="47" t="s">
        <v>70</v>
      </c>
      <c r="F51" s="47" t="s">
        <v>72</v>
      </c>
      <c r="G51" s="48">
        <v>2269</v>
      </c>
      <c r="H51" s="48">
        <f t="shared" si="0"/>
        <v>0</v>
      </c>
      <c r="I51" s="48">
        <v>2269</v>
      </c>
    </row>
    <row r="52" spans="1:9" ht="26.25" x14ac:dyDescent="0.25">
      <c r="A52" s="54" t="s">
        <v>177</v>
      </c>
      <c r="B52" s="31" t="s">
        <v>178</v>
      </c>
      <c r="C52" s="31" t="s">
        <v>42</v>
      </c>
      <c r="D52" s="31" t="s">
        <v>39</v>
      </c>
      <c r="E52" s="31" t="s">
        <v>68</v>
      </c>
      <c r="F52" s="31" t="s">
        <v>40</v>
      </c>
      <c r="G52" s="45">
        <f>G53</f>
        <v>100</v>
      </c>
      <c r="H52" s="45">
        <f t="shared" si="0"/>
        <v>0</v>
      </c>
      <c r="I52" s="45">
        <f>I53</f>
        <v>100</v>
      </c>
    </row>
    <row r="53" spans="1:9" ht="39" x14ac:dyDescent="0.25">
      <c r="A53" s="38" t="s">
        <v>132</v>
      </c>
      <c r="B53" s="28" t="s">
        <v>178</v>
      </c>
      <c r="C53" s="28" t="s">
        <v>42</v>
      </c>
      <c r="D53" s="28" t="s">
        <v>38</v>
      </c>
      <c r="E53" s="28" t="s">
        <v>68</v>
      </c>
      <c r="F53" s="28" t="s">
        <v>40</v>
      </c>
      <c r="G53" s="48">
        <f t="shared" ref="G53:I54" si="6">G54</f>
        <v>100</v>
      </c>
      <c r="H53" s="48">
        <f t="shared" si="0"/>
        <v>0</v>
      </c>
      <c r="I53" s="48">
        <f t="shared" si="6"/>
        <v>100</v>
      </c>
    </row>
    <row r="54" spans="1:9" s="6" customFormat="1" x14ac:dyDescent="0.25">
      <c r="A54" s="38" t="s">
        <v>133</v>
      </c>
      <c r="B54" s="28" t="s">
        <v>178</v>
      </c>
      <c r="C54" s="28" t="s">
        <v>42</v>
      </c>
      <c r="D54" s="28" t="s">
        <v>38</v>
      </c>
      <c r="E54" s="28" t="s">
        <v>86</v>
      </c>
      <c r="F54" s="28" t="s">
        <v>40</v>
      </c>
      <c r="G54" s="48">
        <f t="shared" si="6"/>
        <v>100</v>
      </c>
      <c r="H54" s="48">
        <f t="shared" si="0"/>
        <v>0</v>
      </c>
      <c r="I54" s="48">
        <f t="shared" si="6"/>
        <v>100</v>
      </c>
    </row>
    <row r="55" spans="1:9" s="6" customFormat="1" ht="26.25" x14ac:dyDescent="0.25">
      <c r="A55" s="38" t="s">
        <v>105</v>
      </c>
      <c r="B55" s="28" t="s">
        <v>178</v>
      </c>
      <c r="C55" s="28" t="s">
        <v>42</v>
      </c>
      <c r="D55" s="28" t="s">
        <v>38</v>
      </c>
      <c r="E55" s="28" t="s">
        <v>86</v>
      </c>
      <c r="F55" s="28" t="s">
        <v>51</v>
      </c>
      <c r="G55" s="48">
        <f>G56</f>
        <v>100</v>
      </c>
      <c r="H55" s="48">
        <f t="shared" si="0"/>
        <v>0</v>
      </c>
      <c r="I55" s="48">
        <f>I56</f>
        <v>100</v>
      </c>
    </row>
    <row r="56" spans="1:9" s="6" customFormat="1" ht="26.25" x14ac:dyDescent="0.25">
      <c r="A56" s="53" t="s">
        <v>65</v>
      </c>
      <c r="B56" s="28" t="s">
        <v>178</v>
      </c>
      <c r="C56" s="28" t="s">
        <v>42</v>
      </c>
      <c r="D56" s="28" t="s">
        <v>38</v>
      </c>
      <c r="E56" s="28" t="s">
        <v>86</v>
      </c>
      <c r="F56" s="28" t="s">
        <v>52</v>
      </c>
      <c r="G56" s="48">
        <v>100</v>
      </c>
      <c r="H56" s="48">
        <f t="shared" si="0"/>
        <v>0</v>
      </c>
      <c r="I56" s="48">
        <v>100</v>
      </c>
    </row>
    <row r="57" spans="1:9" s="6" customFormat="1" ht="26.25" x14ac:dyDescent="0.25">
      <c r="A57" s="95" t="s">
        <v>162</v>
      </c>
      <c r="B57" s="44" t="s">
        <v>161</v>
      </c>
      <c r="C57" s="44" t="s">
        <v>42</v>
      </c>
      <c r="D57" s="44" t="s">
        <v>39</v>
      </c>
      <c r="E57" s="44" t="s">
        <v>68</v>
      </c>
      <c r="F57" s="44" t="s">
        <v>40</v>
      </c>
      <c r="G57" s="45">
        <f>G58+G65</f>
        <v>3137.5</v>
      </c>
      <c r="H57" s="45">
        <f t="shared" si="0"/>
        <v>0</v>
      </c>
      <c r="I57" s="45">
        <f>I58+I65</f>
        <v>3137.5</v>
      </c>
    </row>
    <row r="58" spans="1:9" s="6" customFormat="1" ht="26.25" x14ac:dyDescent="0.25">
      <c r="A58" s="70" t="s">
        <v>93</v>
      </c>
      <c r="B58" s="47" t="s">
        <v>161</v>
      </c>
      <c r="C58" s="47" t="s">
        <v>42</v>
      </c>
      <c r="D58" s="47" t="s">
        <v>38</v>
      </c>
      <c r="E58" s="47" t="s">
        <v>68</v>
      </c>
      <c r="F58" s="47" t="s">
        <v>40</v>
      </c>
      <c r="G58" s="48">
        <f>G62+G59</f>
        <v>2700</v>
      </c>
      <c r="H58" s="48">
        <f t="shared" si="0"/>
        <v>0</v>
      </c>
      <c r="I58" s="48">
        <f>I62+I59</f>
        <v>2700</v>
      </c>
    </row>
    <row r="59" spans="1:9" s="6" customFormat="1" ht="26.25" x14ac:dyDescent="0.25">
      <c r="A59" s="70" t="s">
        <v>163</v>
      </c>
      <c r="B59" s="47" t="s">
        <v>161</v>
      </c>
      <c r="C59" s="47" t="s">
        <v>42</v>
      </c>
      <c r="D59" s="47" t="s">
        <v>38</v>
      </c>
      <c r="E59" s="25" t="s">
        <v>110</v>
      </c>
      <c r="F59" s="47" t="s">
        <v>40</v>
      </c>
      <c r="G59" s="48">
        <f>G60</f>
        <v>1500</v>
      </c>
      <c r="H59" s="48">
        <f t="shared" si="0"/>
        <v>0</v>
      </c>
      <c r="I59" s="48">
        <f>I60</f>
        <v>1500</v>
      </c>
    </row>
    <row r="60" spans="1:9" s="6" customFormat="1" ht="51" x14ac:dyDescent="0.25">
      <c r="A60" s="49" t="s">
        <v>104</v>
      </c>
      <c r="B60" s="47" t="s">
        <v>161</v>
      </c>
      <c r="C60" s="47" t="s">
        <v>42</v>
      </c>
      <c r="D60" s="47" t="s">
        <v>38</v>
      </c>
      <c r="E60" s="25" t="s">
        <v>110</v>
      </c>
      <c r="F60" s="47" t="s">
        <v>66</v>
      </c>
      <c r="G60" s="48">
        <f>G61</f>
        <v>1500</v>
      </c>
      <c r="H60" s="48">
        <f t="shared" si="0"/>
        <v>0</v>
      </c>
      <c r="I60" s="48">
        <f>I61</f>
        <v>1500</v>
      </c>
    </row>
    <row r="61" spans="1:9" s="6" customFormat="1" x14ac:dyDescent="0.25">
      <c r="A61" s="38" t="s">
        <v>17</v>
      </c>
      <c r="B61" s="47" t="s">
        <v>161</v>
      </c>
      <c r="C61" s="47" t="s">
        <v>42</v>
      </c>
      <c r="D61" s="47" t="s">
        <v>38</v>
      </c>
      <c r="E61" s="25" t="s">
        <v>110</v>
      </c>
      <c r="F61" s="47" t="s">
        <v>67</v>
      </c>
      <c r="G61" s="48">
        <v>1500</v>
      </c>
      <c r="H61" s="48">
        <f t="shared" si="0"/>
        <v>0</v>
      </c>
      <c r="I61" s="48">
        <v>1500</v>
      </c>
    </row>
    <row r="62" spans="1:9" s="6" customFormat="1" ht="26.25" x14ac:dyDescent="0.25">
      <c r="A62" s="53" t="s">
        <v>164</v>
      </c>
      <c r="B62" s="47" t="s">
        <v>161</v>
      </c>
      <c r="C62" s="47" t="s">
        <v>42</v>
      </c>
      <c r="D62" s="47" t="s">
        <v>38</v>
      </c>
      <c r="E62" s="47" t="s">
        <v>124</v>
      </c>
      <c r="F62" s="47" t="s">
        <v>40</v>
      </c>
      <c r="G62" s="48">
        <f>G63</f>
        <v>1200</v>
      </c>
      <c r="H62" s="48">
        <f t="shared" si="0"/>
        <v>0</v>
      </c>
      <c r="I62" s="48">
        <f>I63</f>
        <v>1200</v>
      </c>
    </row>
    <row r="63" spans="1:9" s="6" customFormat="1" ht="51" x14ac:dyDescent="0.25">
      <c r="A63" s="49" t="s">
        <v>104</v>
      </c>
      <c r="B63" s="47" t="s">
        <v>161</v>
      </c>
      <c r="C63" s="47" t="s">
        <v>42</v>
      </c>
      <c r="D63" s="47" t="s">
        <v>38</v>
      </c>
      <c r="E63" s="47" t="s">
        <v>124</v>
      </c>
      <c r="F63" s="47" t="s">
        <v>66</v>
      </c>
      <c r="G63" s="48">
        <f>G64</f>
        <v>1200</v>
      </c>
      <c r="H63" s="48">
        <f t="shared" si="0"/>
        <v>0</v>
      </c>
      <c r="I63" s="48">
        <f>I64</f>
        <v>1200</v>
      </c>
    </row>
    <row r="64" spans="1:9" s="6" customFormat="1" x14ac:dyDescent="0.25">
      <c r="A64" s="38" t="s">
        <v>17</v>
      </c>
      <c r="B64" s="47" t="s">
        <v>161</v>
      </c>
      <c r="C64" s="47" t="s">
        <v>42</v>
      </c>
      <c r="D64" s="47" t="s">
        <v>38</v>
      </c>
      <c r="E64" s="47" t="s">
        <v>124</v>
      </c>
      <c r="F64" s="47" t="s">
        <v>67</v>
      </c>
      <c r="G64" s="48">
        <v>1200</v>
      </c>
      <c r="H64" s="48">
        <f t="shared" si="0"/>
        <v>0</v>
      </c>
      <c r="I64" s="48">
        <v>1200</v>
      </c>
    </row>
    <row r="65" spans="1:9" s="6" customFormat="1" x14ac:dyDescent="0.25">
      <c r="A65" s="63" t="s">
        <v>165</v>
      </c>
      <c r="B65" s="25" t="s">
        <v>161</v>
      </c>
      <c r="C65" s="25" t="s">
        <v>42</v>
      </c>
      <c r="D65" s="25" t="s">
        <v>41</v>
      </c>
      <c r="E65" s="25" t="s">
        <v>68</v>
      </c>
      <c r="F65" s="25" t="s">
        <v>40</v>
      </c>
      <c r="G65" s="48">
        <f>G66</f>
        <v>437.5</v>
      </c>
      <c r="H65" s="48">
        <f t="shared" si="0"/>
        <v>0</v>
      </c>
      <c r="I65" s="48">
        <f>I66</f>
        <v>437.5</v>
      </c>
    </row>
    <row r="66" spans="1:9" s="6" customFormat="1" ht="26.25" x14ac:dyDescent="0.25">
      <c r="A66" s="53" t="s">
        <v>128</v>
      </c>
      <c r="B66" s="25" t="s">
        <v>161</v>
      </c>
      <c r="C66" s="25" t="s">
        <v>42</v>
      </c>
      <c r="D66" s="25" t="s">
        <v>41</v>
      </c>
      <c r="E66" s="25" t="s">
        <v>79</v>
      </c>
      <c r="F66" s="25" t="s">
        <v>40</v>
      </c>
      <c r="G66" s="48">
        <f>G67</f>
        <v>437.5</v>
      </c>
      <c r="H66" s="48">
        <f t="shared" si="0"/>
        <v>0</v>
      </c>
      <c r="I66" s="48">
        <f>I67</f>
        <v>437.5</v>
      </c>
    </row>
    <row r="67" spans="1:9" s="6" customFormat="1" ht="33.75" customHeight="1" x14ac:dyDescent="0.25">
      <c r="A67" s="49" t="s">
        <v>104</v>
      </c>
      <c r="B67" s="25" t="s">
        <v>161</v>
      </c>
      <c r="C67" s="25" t="s">
        <v>42</v>
      </c>
      <c r="D67" s="25" t="s">
        <v>41</v>
      </c>
      <c r="E67" s="25" t="s">
        <v>79</v>
      </c>
      <c r="F67" s="25" t="s">
        <v>66</v>
      </c>
      <c r="G67" s="48">
        <f>G68</f>
        <v>437.5</v>
      </c>
      <c r="H67" s="48">
        <f t="shared" si="0"/>
        <v>0</v>
      </c>
      <c r="I67" s="48">
        <f>I68</f>
        <v>437.5</v>
      </c>
    </row>
    <row r="68" spans="1:9" s="6" customFormat="1" x14ac:dyDescent="0.25">
      <c r="A68" s="53" t="s">
        <v>17</v>
      </c>
      <c r="B68" s="25" t="s">
        <v>161</v>
      </c>
      <c r="C68" s="25" t="s">
        <v>42</v>
      </c>
      <c r="D68" s="25" t="s">
        <v>41</v>
      </c>
      <c r="E68" s="25" t="s">
        <v>79</v>
      </c>
      <c r="F68" s="25" t="s">
        <v>67</v>
      </c>
      <c r="G68" s="48">
        <v>437.5</v>
      </c>
      <c r="H68" s="48">
        <f t="shared" si="0"/>
        <v>0</v>
      </c>
      <c r="I68" s="48">
        <v>437.5</v>
      </c>
    </row>
    <row r="69" spans="1:9" s="7" customFormat="1" ht="38.25" x14ac:dyDescent="0.25">
      <c r="A69" s="96" t="s">
        <v>170</v>
      </c>
      <c r="B69" s="97" t="s">
        <v>171</v>
      </c>
      <c r="C69" s="97" t="s">
        <v>42</v>
      </c>
      <c r="D69" s="97" t="s">
        <v>39</v>
      </c>
      <c r="E69" s="97" t="s">
        <v>68</v>
      </c>
      <c r="F69" s="97" t="s">
        <v>40</v>
      </c>
      <c r="G69" s="98">
        <f>G70+G75+G80+G85</f>
        <v>12312.300000000001</v>
      </c>
      <c r="H69" s="98">
        <f t="shared" si="0"/>
        <v>927.89999999999964</v>
      </c>
      <c r="I69" s="98">
        <f>I70+I75+I80+I85</f>
        <v>13240.2</v>
      </c>
    </row>
    <row r="70" spans="1:9" ht="25.5" x14ac:dyDescent="0.25">
      <c r="A70" s="85" t="s">
        <v>64</v>
      </c>
      <c r="B70" s="72" t="s">
        <v>171</v>
      </c>
      <c r="C70" s="72" t="s">
        <v>44</v>
      </c>
      <c r="D70" s="72" t="s">
        <v>39</v>
      </c>
      <c r="E70" s="72" t="s">
        <v>68</v>
      </c>
      <c r="F70" s="72" t="s">
        <v>40</v>
      </c>
      <c r="G70" s="73">
        <f t="shared" ref="G70:I70" si="7">G71</f>
        <v>300</v>
      </c>
      <c r="H70" s="73">
        <f t="shared" si="0"/>
        <v>927.90000000000009</v>
      </c>
      <c r="I70" s="73">
        <f t="shared" si="7"/>
        <v>1227.9000000000001</v>
      </c>
    </row>
    <row r="71" spans="1:9" ht="25.5" x14ac:dyDescent="0.25">
      <c r="A71" s="85" t="s">
        <v>98</v>
      </c>
      <c r="B71" s="72" t="s">
        <v>171</v>
      </c>
      <c r="C71" s="72" t="s">
        <v>44</v>
      </c>
      <c r="D71" s="72" t="s">
        <v>38</v>
      </c>
      <c r="E71" s="72" t="s">
        <v>68</v>
      </c>
      <c r="F71" s="72" t="s">
        <v>40</v>
      </c>
      <c r="G71" s="73">
        <f>G72</f>
        <v>300</v>
      </c>
      <c r="H71" s="73">
        <f t="shared" si="0"/>
        <v>927.90000000000009</v>
      </c>
      <c r="I71" s="73">
        <f>I72</f>
        <v>1227.9000000000001</v>
      </c>
    </row>
    <row r="72" spans="1:9" ht="26.25" x14ac:dyDescent="0.25">
      <c r="A72" s="53" t="s">
        <v>128</v>
      </c>
      <c r="B72" s="72" t="s">
        <v>171</v>
      </c>
      <c r="C72" s="72" t="s">
        <v>44</v>
      </c>
      <c r="D72" s="72" t="s">
        <v>38</v>
      </c>
      <c r="E72" s="25" t="s">
        <v>79</v>
      </c>
      <c r="F72" s="72" t="s">
        <v>40</v>
      </c>
      <c r="G72" s="73">
        <f>G73</f>
        <v>300</v>
      </c>
      <c r="H72" s="73">
        <f t="shared" si="0"/>
        <v>927.90000000000009</v>
      </c>
      <c r="I72" s="73">
        <f>I73</f>
        <v>1227.9000000000001</v>
      </c>
    </row>
    <row r="73" spans="1:9" ht="25.5" x14ac:dyDescent="0.25">
      <c r="A73" s="49" t="s">
        <v>105</v>
      </c>
      <c r="B73" s="72" t="s">
        <v>171</v>
      </c>
      <c r="C73" s="72" t="s">
        <v>44</v>
      </c>
      <c r="D73" s="72" t="s">
        <v>38</v>
      </c>
      <c r="E73" s="25" t="s">
        <v>79</v>
      </c>
      <c r="F73" s="72" t="s">
        <v>51</v>
      </c>
      <c r="G73" s="73">
        <f>G74</f>
        <v>300</v>
      </c>
      <c r="H73" s="73">
        <f t="shared" si="0"/>
        <v>927.90000000000009</v>
      </c>
      <c r="I73" s="73">
        <f>I74</f>
        <v>1227.9000000000001</v>
      </c>
    </row>
    <row r="74" spans="1:9" ht="25.5" x14ac:dyDescent="0.25">
      <c r="A74" s="75" t="s">
        <v>65</v>
      </c>
      <c r="B74" s="72" t="s">
        <v>171</v>
      </c>
      <c r="C74" s="72" t="s">
        <v>44</v>
      </c>
      <c r="D74" s="72" t="s">
        <v>38</v>
      </c>
      <c r="E74" s="25" t="s">
        <v>79</v>
      </c>
      <c r="F74" s="72" t="s">
        <v>52</v>
      </c>
      <c r="G74" s="73">
        <v>300</v>
      </c>
      <c r="H74" s="73">
        <f t="shared" ref="H74:H137" si="8">I74-G74</f>
        <v>927.90000000000009</v>
      </c>
      <c r="I74" s="73">
        <v>1227.9000000000001</v>
      </c>
    </row>
    <row r="75" spans="1:9" ht="26.25" x14ac:dyDescent="0.25">
      <c r="A75" s="82" t="s">
        <v>54</v>
      </c>
      <c r="B75" s="72" t="s">
        <v>171</v>
      </c>
      <c r="C75" s="72" t="s">
        <v>50</v>
      </c>
      <c r="D75" s="72" t="s">
        <v>39</v>
      </c>
      <c r="E75" s="72" t="s">
        <v>68</v>
      </c>
      <c r="F75" s="72" t="s">
        <v>40</v>
      </c>
      <c r="G75" s="73">
        <f t="shared" ref="G75:I77" si="9">G76</f>
        <v>371</v>
      </c>
      <c r="H75" s="73">
        <f t="shared" si="8"/>
        <v>0</v>
      </c>
      <c r="I75" s="73">
        <f t="shared" si="9"/>
        <v>371</v>
      </c>
    </row>
    <row r="76" spans="1:9" ht="25.5" x14ac:dyDescent="0.25">
      <c r="A76" s="79" t="s">
        <v>96</v>
      </c>
      <c r="B76" s="72" t="s">
        <v>171</v>
      </c>
      <c r="C76" s="72" t="s">
        <v>50</v>
      </c>
      <c r="D76" s="72" t="s">
        <v>38</v>
      </c>
      <c r="E76" s="72" t="s">
        <v>68</v>
      </c>
      <c r="F76" s="72" t="s">
        <v>40</v>
      </c>
      <c r="G76" s="73">
        <f t="shared" si="9"/>
        <v>371</v>
      </c>
      <c r="H76" s="73">
        <f t="shared" si="8"/>
        <v>0</v>
      </c>
      <c r="I76" s="73">
        <f t="shared" si="9"/>
        <v>371</v>
      </c>
    </row>
    <row r="77" spans="1:9" ht="25.5" x14ac:dyDescent="0.25">
      <c r="A77" s="79" t="s">
        <v>128</v>
      </c>
      <c r="B77" s="72" t="s">
        <v>171</v>
      </c>
      <c r="C77" s="72" t="s">
        <v>50</v>
      </c>
      <c r="D77" s="72" t="s">
        <v>38</v>
      </c>
      <c r="E77" s="72" t="s">
        <v>79</v>
      </c>
      <c r="F77" s="72" t="s">
        <v>40</v>
      </c>
      <c r="G77" s="73">
        <f t="shared" si="9"/>
        <v>371</v>
      </c>
      <c r="H77" s="73">
        <f t="shared" si="8"/>
        <v>0</v>
      </c>
      <c r="I77" s="73">
        <f t="shared" si="9"/>
        <v>371</v>
      </c>
    </row>
    <row r="78" spans="1:9" ht="25.5" x14ac:dyDescent="0.25">
      <c r="A78" s="49" t="s">
        <v>105</v>
      </c>
      <c r="B78" s="72" t="s">
        <v>171</v>
      </c>
      <c r="C78" s="72" t="s">
        <v>50</v>
      </c>
      <c r="D78" s="72" t="s">
        <v>38</v>
      </c>
      <c r="E78" s="72" t="s">
        <v>79</v>
      </c>
      <c r="F78" s="72" t="s">
        <v>51</v>
      </c>
      <c r="G78" s="73">
        <f>G79</f>
        <v>371</v>
      </c>
      <c r="H78" s="73">
        <f t="shared" si="8"/>
        <v>0</v>
      </c>
      <c r="I78" s="73">
        <f>I79</f>
        <v>371</v>
      </c>
    </row>
    <row r="79" spans="1:9" ht="25.5" x14ac:dyDescent="0.25">
      <c r="A79" s="75" t="s">
        <v>65</v>
      </c>
      <c r="B79" s="72" t="s">
        <v>171</v>
      </c>
      <c r="C79" s="72" t="s">
        <v>50</v>
      </c>
      <c r="D79" s="72" t="s">
        <v>38</v>
      </c>
      <c r="E79" s="72" t="s">
        <v>79</v>
      </c>
      <c r="F79" s="72" t="s">
        <v>52</v>
      </c>
      <c r="G79" s="73">
        <v>371</v>
      </c>
      <c r="H79" s="73">
        <f t="shared" si="8"/>
        <v>0</v>
      </c>
      <c r="I79" s="73">
        <v>371</v>
      </c>
    </row>
    <row r="80" spans="1:9" ht="26.25" x14ac:dyDescent="0.25">
      <c r="A80" s="82" t="s">
        <v>28</v>
      </c>
      <c r="B80" s="84" t="s">
        <v>171</v>
      </c>
      <c r="C80" s="84" t="s">
        <v>58</v>
      </c>
      <c r="D80" s="84" t="s">
        <v>39</v>
      </c>
      <c r="E80" s="84" t="s">
        <v>68</v>
      </c>
      <c r="F80" s="84" t="s">
        <v>40</v>
      </c>
      <c r="G80" s="73">
        <f t="shared" ref="G80:I82" si="10">G81</f>
        <v>10103.1</v>
      </c>
      <c r="H80" s="73">
        <f t="shared" si="8"/>
        <v>0</v>
      </c>
      <c r="I80" s="73">
        <f t="shared" si="10"/>
        <v>10103.1</v>
      </c>
    </row>
    <row r="81" spans="1:9" ht="39" x14ac:dyDescent="0.25">
      <c r="A81" s="82" t="s">
        <v>127</v>
      </c>
      <c r="B81" s="72" t="s">
        <v>171</v>
      </c>
      <c r="C81" s="72" t="s">
        <v>58</v>
      </c>
      <c r="D81" s="72" t="s">
        <v>38</v>
      </c>
      <c r="E81" s="72" t="s">
        <v>68</v>
      </c>
      <c r="F81" s="72" t="s">
        <v>40</v>
      </c>
      <c r="G81" s="73">
        <f t="shared" si="10"/>
        <v>10103.1</v>
      </c>
      <c r="H81" s="73">
        <f t="shared" si="8"/>
        <v>0</v>
      </c>
      <c r="I81" s="73">
        <f t="shared" si="10"/>
        <v>10103.1</v>
      </c>
    </row>
    <row r="82" spans="1:9" x14ac:dyDescent="0.25">
      <c r="A82" s="82" t="s">
        <v>172</v>
      </c>
      <c r="B82" s="72" t="s">
        <v>171</v>
      </c>
      <c r="C82" s="72" t="s">
        <v>58</v>
      </c>
      <c r="D82" s="72" t="s">
        <v>38</v>
      </c>
      <c r="E82" s="72" t="s">
        <v>173</v>
      </c>
      <c r="F82" s="72" t="s">
        <v>40</v>
      </c>
      <c r="G82" s="73">
        <f t="shared" si="10"/>
        <v>10103.1</v>
      </c>
      <c r="H82" s="73">
        <f t="shared" si="8"/>
        <v>0</v>
      </c>
      <c r="I82" s="73">
        <f t="shared" si="10"/>
        <v>10103.1</v>
      </c>
    </row>
    <row r="83" spans="1:9" x14ac:dyDescent="0.25">
      <c r="A83" s="38" t="s">
        <v>12</v>
      </c>
      <c r="B83" s="72" t="s">
        <v>171</v>
      </c>
      <c r="C83" s="72" t="s">
        <v>58</v>
      </c>
      <c r="D83" s="72" t="s">
        <v>38</v>
      </c>
      <c r="E83" s="72" t="s">
        <v>173</v>
      </c>
      <c r="F83" s="72" t="s">
        <v>56</v>
      </c>
      <c r="G83" s="73">
        <f>G84</f>
        <v>10103.1</v>
      </c>
      <c r="H83" s="73">
        <f t="shared" si="8"/>
        <v>0</v>
      </c>
      <c r="I83" s="73">
        <f>I84</f>
        <v>10103.1</v>
      </c>
    </row>
    <row r="84" spans="1:9" ht="39" x14ac:dyDescent="0.25">
      <c r="A84" s="82" t="s">
        <v>112</v>
      </c>
      <c r="B84" s="72" t="s">
        <v>171</v>
      </c>
      <c r="C84" s="72" t="s">
        <v>58</v>
      </c>
      <c r="D84" s="72" t="s">
        <v>38</v>
      </c>
      <c r="E84" s="72" t="s">
        <v>173</v>
      </c>
      <c r="F84" s="72" t="s">
        <v>97</v>
      </c>
      <c r="G84" s="73">
        <v>10103.1</v>
      </c>
      <c r="H84" s="73">
        <f t="shared" si="8"/>
        <v>0</v>
      </c>
      <c r="I84" s="73">
        <v>10103.1</v>
      </c>
    </row>
    <row r="85" spans="1:9" s="6" customFormat="1" ht="25.5" x14ac:dyDescent="0.25">
      <c r="A85" s="75" t="s">
        <v>129</v>
      </c>
      <c r="B85" s="25" t="s">
        <v>171</v>
      </c>
      <c r="C85" s="26" t="s">
        <v>53</v>
      </c>
      <c r="D85" s="26" t="s">
        <v>39</v>
      </c>
      <c r="E85" s="26" t="s">
        <v>68</v>
      </c>
      <c r="F85" s="25" t="s">
        <v>40</v>
      </c>
      <c r="G85" s="73">
        <f>G86+G90</f>
        <v>1538.2</v>
      </c>
      <c r="H85" s="73">
        <f t="shared" si="8"/>
        <v>0</v>
      </c>
      <c r="I85" s="73">
        <f>I86+I90</f>
        <v>1538.2</v>
      </c>
    </row>
    <row r="86" spans="1:9" ht="25.5" x14ac:dyDescent="0.25">
      <c r="A86" s="75" t="s">
        <v>174</v>
      </c>
      <c r="B86" s="25" t="s">
        <v>171</v>
      </c>
      <c r="C86" s="26" t="s">
        <v>53</v>
      </c>
      <c r="D86" s="26" t="s">
        <v>38</v>
      </c>
      <c r="E86" s="26" t="s">
        <v>68</v>
      </c>
      <c r="F86" s="25" t="s">
        <v>40</v>
      </c>
      <c r="G86" s="73">
        <f t="shared" ref="G86:I87" si="11">G87</f>
        <v>1385.2</v>
      </c>
      <c r="H86" s="73">
        <f t="shared" si="8"/>
        <v>0</v>
      </c>
      <c r="I86" s="73">
        <f t="shared" si="11"/>
        <v>1385.2</v>
      </c>
    </row>
    <row r="87" spans="1:9" ht="25.5" x14ac:dyDescent="0.25">
      <c r="A87" s="75" t="s">
        <v>128</v>
      </c>
      <c r="B87" s="25" t="s">
        <v>171</v>
      </c>
      <c r="C87" s="26" t="s">
        <v>53</v>
      </c>
      <c r="D87" s="26" t="s">
        <v>38</v>
      </c>
      <c r="E87" s="26" t="s">
        <v>79</v>
      </c>
      <c r="F87" s="25" t="s">
        <v>40</v>
      </c>
      <c r="G87" s="73">
        <f t="shared" si="11"/>
        <v>1385.2</v>
      </c>
      <c r="H87" s="73">
        <f t="shared" si="8"/>
        <v>0</v>
      </c>
      <c r="I87" s="73">
        <f t="shared" si="11"/>
        <v>1385.2</v>
      </c>
    </row>
    <row r="88" spans="1:9" s="6" customFormat="1" ht="25.5" x14ac:dyDescent="0.25">
      <c r="A88" s="49" t="s">
        <v>105</v>
      </c>
      <c r="B88" s="25" t="s">
        <v>171</v>
      </c>
      <c r="C88" s="26" t="s">
        <v>53</v>
      </c>
      <c r="D88" s="26" t="s">
        <v>38</v>
      </c>
      <c r="E88" s="26" t="s">
        <v>79</v>
      </c>
      <c r="F88" s="25" t="s">
        <v>51</v>
      </c>
      <c r="G88" s="73">
        <f>G89</f>
        <v>1385.2</v>
      </c>
      <c r="H88" s="73">
        <f t="shared" si="8"/>
        <v>0</v>
      </c>
      <c r="I88" s="73">
        <f>I89</f>
        <v>1385.2</v>
      </c>
    </row>
    <row r="89" spans="1:9" s="7" customFormat="1" ht="25.5" x14ac:dyDescent="0.25">
      <c r="A89" s="75" t="s">
        <v>65</v>
      </c>
      <c r="B89" s="25" t="s">
        <v>171</v>
      </c>
      <c r="C89" s="26" t="s">
        <v>53</v>
      </c>
      <c r="D89" s="26" t="s">
        <v>38</v>
      </c>
      <c r="E89" s="26" t="s">
        <v>79</v>
      </c>
      <c r="F89" s="25" t="s">
        <v>52</v>
      </c>
      <c r="G89" s="73">
        <f>1285.2+100</f>
        <v>1385.2</v>
      </c>
      <c r="H89" s="73">
        <f t="shared" si="8"/>
        <v>0</v>
      </c>
      <c r="I89" s="73">
        <f>1285.2+100</f>
        <v>1385.2</v>
      </c>
    </row>
    <row r="90" spans="1:9" ht="25.5" x14ac:dyDescent="0.25">
      <c r="A90" s="88" t="s">
        <v>176</v>
      </c>
      <c r="B90" s="25" t="s">
        <v>171</v>
      </c>
      <c r="C90" s="26" t="s">
        <v>53</v>
      </c>
      <c r="D90" s="26" t="s">
        <v>41</v>
      </c>
      <c r="E90" s="26" t="s">
        <v>68</v>
      </c>
      <c r="F90" s="29" t="s">
        <v>40</v>
      </c>
      <c r="G90" s="73">
        <f t="shared" ref="G90:I91" si="12">G91</f>
        <v>153</v>
      </c>
      <c r="H90" s="73">
        <f t="shared" si="8"/>
        <v>0</v>
      </c>
      <c r="I90" s="73">
        <f t="shared" si="12"/>
        <v>153</v>
      </c>
    </row>
    <row r="91" spans="1:9" ht="26.25" x14ac:dyDescent="0.25">
      <c r="A91" s="53" t="s">
        <v>128</v>
      </c>
      <c r="B91" s="25" t="s">
        <v>171</v>
      </c>
      <c r="C91" s="26" t="s">
        <v>53</v>
      </c>
      <c r="D91" s="26" t="s">
        <v>41</v>
      </c>
      <c r="E91" s="26" t="s">
        <v>79</v>
      </c>
      <c r="F91" s="29" t="s">
        <v>40</v>
      </c>
      <c r="G91" s="73">
        <f t="shared" si="12"/>
        <v>153</v>
      </c>
      <c r="H91" s="73">
        <f t="shared" si="8"/>
        <v>0</v>
      </c>
      <c r="I91" s="73">
        <f t="shared" si="12"/>
        <v>153</v>
      </c>
    </row>
    <row r="92" spans="1:9" ht="25.5" x14ac:dyDescent="0.25">
      <c r="A92" s="49" t="s">
        <v>105</v>
      </c>
      <c r="B92" s="26" t="s">
        <v>171</v>
      </c>
      <c r="C92" s="26" t="s">
        <v>53</v>
      </c>
      <c r="D92" s="26" t="s">
        <v>41</v>
      </c>
      <c r="E92" s="26" t="s">
        <v>79</v>
      </c>
      <c r="F92" s="72" t="s">
        <v>51</v>
      </c>
      <c r="G92" s="73">
        <f>G93</f>
        <v>153</v>
      </c>
      <c r="H92" s="73">
        <f t="shared" si="8"/>
        <v>0</v>
      </c>
      <c r="I92" s="73">
        <f>I93</f>
        <v>153</v>
      </c>
    </row>
    <row r="93" spans="1:9" s="6" customFormat="1" ht="25.5" x14ac:dyDescent="0.25">
      <c r="A93" s="75" t="s">
        <v>65</v>
      </c>
      <c r="B93" s="26" t="s">
        <v>171</v>
      </c>
      <c r="C93" s="26" t="s">
        <v>53</v>
      </c>
      <c r="D93" s="26" t="s">
        <v>41</v>
      </c>
      <c r="E93" s="26" t="s">
        <v>79</v>
      </c>
      <c r="F93" s="72" t="s">
        <v>52</v>
      </c>
      <c r="G93" s="73">
        <f>50+103</f>
        <v>153</v>
      </c>
      <c r="H93" s="73">
        <f t="shared" si="8"/>
        <v>0</v>
      </c>
      <c r="I93" s="73">
        <f>50+103</f>
        <v>153</v>
      </c>
    </row>
    <row r="94" spans="1:9" s="6" customFormat="1" ht="39" x14ac:dyDescent="0.25">
      <c r="A94" s="54" t="s">
        <v>152</v>
      </c>
      <c r="B94" s="44" t="s">
        <v>153</v>
      </c>
      <c r="C94" s="44" t="s">
        <v>42</v>
      </c>
      <c r="D94" s="44" t="s">
        <v>39</v>
      </c>
      <c r="E94" s="44" t="s">
        <v>68</v>
      </c>
      <c r="F94" s="44" t="s">
        <v>40</v>
      </c>
      <c r="G94" s="45">
        <f>G95+G110+G115</f>
        <v>563.20000000000005</v>
      </c>
      <c r="H94" s="45">
        <f t="shared" si="8"/>
        <v>-339.00000000000006</v>
      </c>
      <c r="I94" s="45">
        <f>I95+I110+I115</f>
        <v>224.2</v>
      </c>
    </row>
    <row r="95" spans="1:9" s="6" customFormat="1" x14ac:dyDescent="0.25">
      <c r="A95" s="38" t="s">
        <v>81</v>
      </c>
      <c r="B95" s="47" t="s">
        <v>153</v>
      </c>
      <c r="C95" s="47" t="s">
        <v>44</v>
      </c>
      <c r="D95" s="47" t="s">
        <v>39</v>
      </c>
      <c r="E95" s="47" t="s">
        <v>68</v>
      </c>
      <c r="F95" s="47" t="s">
        <v>40</v>
      </c>
      <c r="G95" s="48">
        <f>G96+G100+G107</f>
        <v>453.2</v>
      </c>
      <c r="H95" s="48">
        <f t="shared" si="8"/>
        <v>-339</v>
      </c>
      <c r="I95" s="48">
        <f>I96+I100+I107</f>
        <v>114.19999999999999</v>
      </c>
    </row>
    <row r="96" spans="1:9" s="6" customFormat="1" ht="39" x14ac:dyDescent="0.25">
      <c r="A96" s="38" t="s">
        <v>91</v>
      </c>
      <c r="B96" s="47" t="s">
        <v>153</v>
      </c>
      <c r="C96" s="47" t="s">
        <v>44</v>
      </c>
      <c r="D96" s="47" t="s">
        <v>38</v>
      </c>
      <c r="E96" s="47" t="s">
        <v>68</v>
      </c>
      <c r="F96" s="47" t="s">
        <v>40</v>
      </c>
      <c r="G96" s="48">
        <f t="shared" ref="G96:I96" si="13">G97</f>
        <v>78</v>
      </c>
      <c r="H96" s="48">
        <f t="shared" si="8"/>
        <v>0</v>
      </c>
      <c r="I96" s="48">
        <f t="shared" si="13"/>
        <v>78</v>
      </c>
    </row>
    <row r="97" spans="1:9" s="6" customFormat="1" ht="90" x14ac:dyDescent="0.25">
      <c r="A97" s="53" t="s">
        <v>155</v>
      </c>
      <c r="B97" s="47" t="s">
        <v>153</v>
      </c>
      <c r="C97" s="47" t="s">
        <v>44</v>
      </c>
      <c r="D97" s="47" t="s">
        <v>38</v>
      </c>
      <c r="E97" s="47" t="s">
        <v>92</v>
      </c>
      <c r="F97" s="47" t="s">
        <v>40</v>
      </c>
      <c r="G97" s="48">
        <f>G98</f>
        <v>78</v>
      </c>
      <c r="H97" s="48">
        <f t="shared" si="8"/>
        <v>0</v>
      </c>
      <c r="I97" s="48">
        <f>I98</f>
        <v>78</v>
      </c>
    </row>
    <row r="98" spans="1:9" s="6" customFormat="1" ht="25.5" x14ac:dyDescent="0.25">
      <c r="A98" s="49" t="s">
        <v>105</v>
      </c>
      <c r="B98" s="47" t="s">
        <v>153</v>
      </c>
      <c r="C98" s="47" t="s">
        <v>44</v>
      </c>
      <c r="D98" s="47" t="s">
        <v>38</v>
      </c>
      <c r="E98" s="47" t="s">
        <v>92</v>
      </c>
      <c r="F98" s="47" t="s">
        <v>51</v>
      </c>
      <c r="G98" s="48">
        <f>G99</f>
        <v>78</v>
      </c>
      <c r="H98" s="48">
        <f t="shared" si="8"/>
        <v>0</v>
      </c>
      <c r="I98" s="48">
        <f>I99</f>
        <v>78</v>
      </c>
    </row>
    <row r="99" spans="1:9" s="6" customFormat="1" ht="26.25" x14ac:dyDescent="0.25">
      <c r="A99" s="38" t="s">
        <v>65</v>
      </c>
      <c r="B99" s="47" t="s">
        <v>153</v>
      </c>
      <c r="C99" s="47" t="s">
        <v>44</v>
      </c>
      <c r="D99" s="47" t="s">
        <v>38</v>
      </c>
      <c r="E99" s="47" t="s">
        <v>92</v>
      </c>
      <c r="F99" s="47" t="s">
        <v>52</v>
      </c>
      <c r="G99" s="48">
        <v>78</v>
      </c>
      <c r="H99" s="48">
        <f t="shared" si="8"/>
        <v>0</v>
      </c>
      <c r="I99" s="48">
        <v>78</v>
      </c>
    </row>
    <row r="100" spans="1:9" s="6" customFormat="1" ht="26.25" x14ac:dyDescent="0.25">
      <c r="A100" s="38" t="s">
        <v>82</v>
      </c>
      <c r="B100" s="47" t="s">
        <v>153</v>
      </c>
      <c r="C100" s="47" t="s">
        <v>44</v>
      </c>
      <c r="D100" s="47" t="s">
        <v>41</v>
      </c>
      <c r="E100" s="47" t="s">
        <v>68</v>
      </c>
      <c r="F100" s="47" t="s">
        <v>40</v>
      </c>
      <c r="G100" s="48">
        <f>G101+G104</f>
        <v>36.199999999999996</v>
      </c>
      <c r="H100" s="48">
        <f t="shared" si="8"/>
        <v>0</v>
      </c>
      <c r="I100" s="48">
        <f>I101+I104</f>
        <v>36.199999999999996</v>
      </c>
    </row>
    <row r="101" spans="1:9" s="6" customFormat="1" x14ac:dyDescent="0.25">
      <c r="A101" s="70" t="s">
        <v>159</v>
      </c>
      <c r="B101" s="47" t="s">
        <v>153</v>
      </c>
      <c r="C101" s="47" t="s">
        <v>44</v>
      </c>
      <c r="D101" s="47" t="s">
        <v>41</v>
      </c>
      <c r="E101" s="47" t="s">
        <v>83</v>
      </c>
      <c r="F101" s="47" t="s">
        <v>40</v>
      </c>
      <c r="G101" s="48">
        <f>G102</f>
        <v>28.9</v>
      </c>
      <c r="H101" s="48">
        <f t="shared" si="8"/>
        <v>0</v>
      </c>
      <c r="I101" s="48">
        <f>I102</f>
        <v>28.9</v>
      </c>
    </row>
    <row r="102" spans="1:9" s="6" customFormat="1" ht="51" x14ac:dyDescent="0.25">
      <c r="A102" s="49" t="s">
        <v>104</v>
      </c>
      <c r="B102" s="47" t="s">
        <v>153</v>
      </c>
      <c r="C102" s="47" t="s">
        <v>44</v>
      </c>
      <c r="D102" s="47" t="s">
        <v>41</v>
      </c>
      <c r="E102" s="47" t="s">
        <v>83</v>
      </c>
      <c r="F102" s="47" t="s">
        <v>66</v>
      </c>
      <c r="G102" s="48">
        <f>G103</f>
        <v>28.9</v>
      </c>
      <c r="H102" s="48">
        <f t="shared" si="8"/>
        <v>0</v>
      </c>
      <c r="I102" s="48">
        <f>I103</f>
        <v>28.9</v>
      </c>
    </row>
    <row r="103" spans="1:9" s="6" customFormat="1" x14ac:dyDescent="0.25">
      <c r="A103" s="49" t="s">
        <v>17</v>
      </c>
      <c r="B103" s="47" t="s">
        <v>153</v>
      </c>
      <c r="C103" s="47" t="s">
        <v>44</v>
      </c>
      <c r="D103" s="47" t="s">
        <v>41</v>
      </c>
      <c r="E103" s="47" t="s">
        <v>83</v>
      </c>
      <c r="F103" s="47" t="s">
        <v>67</v>
      </c>
      <c r="G103" s="48">
        <v>28.9</v>
      </c>
      <c r="H103" s="48">
        <f t="shared" si="8"/>
        <v>0</v>
      </c>
      <c r="I103" s="48">
        <v>28.9</v>
      </c>
    </row>
    <row r="104" spans="1:9" s="6" customFormat="1" ht="26.25" x14ac:dyDescent="0.25">
      <c r="A104" s="63" t="s">
        <v>160</v>
      </c>
      <c r="B104" s="47" t="s">
        <v>153</v>
      </c>
      <c r="C104" s="47" t="s">
        <v>44</v>
      </c>
      <c r="D104" s="47" t="s">
        <v>41</v>
      </c>
      <c r="E104" s="47" t="s">
        <v>118</v>
      </c>
      <c r="F104" s="47" t="s">
        <v>40</v>
      </c>
      <c r="G104" s="48">
        <f>G105</f>
        <v>7.3</v>
      </c>
      <c r="H104" s="48">
        <f t="shared" si="8"/>
        <v>0</v>
      </c>
      <c r="I104" s="48">
        <f>I105</f>
        <v>7.3</v>
      </c>
    </row>
    <row r="105" spans="1:9" s="6" customFormat="1" ht="51" x14ac:dyDescent="0.25">
      <c r="A105" s="49" t="s">
        <v>104</v>
      </c>
      <c r="B105" s="47" t="s">
        <v>153</v>
      </c>
      <c r="C105" s="47" t="s">
        <v>44</v>
      </c>
      <c r="D105" s="47" t="s">
        <v>41</v>
      </c>
      <c r="E105" s="47" t="s">
        <v>118</v>
      </c>
      <c r="F105" s="47" t="s">
        <v>66</v>
      </c>
      <c r="G105" s="48">
        <f>G106</f>
        <v>7.3</v>
      </c>
      <c r="H105" s="48">
        <f t="shared" si="8"/>
        <v>0</v>
      </c>
      <c r="I105" s="48">
        <f>I106</f>
        <v>7.3</v>
      </c>
    </row>
    <row r="106" spans="1:9" s="6" customFormat="1" x14ac:dyDescent="0.25">
      <c r="A106" s="49" t="s">
        <v>17</v>
      </c>
      <c r="B106" s="47" t="s">
        <v>153</v>
      </c>
      <c r="C106" s="47" t="s">
        <v>44</v>
      </c>
      <c r="D106" s="47" t="s">
        <v>41</v>
      </c>
      <c r="E106" s="47" t="s">
        <v>118</v>
      </c>
      <c r="F106" s="47" t="s">
        <v>67</v>
      </c>
      <c r="G106" s="48">
        <v>7.3</v>
      </c>
      <c r="H106" s="48">
        <f t="shared" si="8"/>
        <v>0</v>
      </c>
      <c r="I106" s="48">
        <v>7.3</v>
      </c>
    </row>
    <row r="107" spans="1:9" s="6" customFormat="1" ht="26.25" x14ac:dyDescent="0.25">
      <c r="A107" s="62" t="s">
        <v>207</v>
      </c>
      <c r="B107" s="29" t="s">
        <v>153</v>
      </c>
      <c r="C107" s="29" t="s">
        <v>44</v>
      </c>
      <c r="D107" s="25" t="s">
        <v>45</v>
      </c>
      <c r="E107" s="25" t="s">
        <v>68</v>
      </c>
      <c r="F107" s="25" t="s">
        <v>40</v>
      </c>
      <c r="G107" s="48">
        <f>G108</f>
        <v>339</v>
      </c>
      <c r="H107" s="48">
        <f t="shared" si="8"/>
        <v>-339</v>
      </c>
      <c r="I107" s="48">
        <f>I108</f>
        <v>0</v>
      </c>
    </row>
    <row r="108" spans="1:9" s="6" customFormat="1" ht="39" x14ac:dyDescent="0.25">
      <c r="A108" s="53" t="s">
        <v>208</v>
      </c>
      <c r="B108" s="29" t="s">
        <v>153</v>
      </c>
      <c r="C108" s="29" t="s">
        <v>44</v>
      </c>
      <c r="D108" s="25" t="s">
        <v>45</v>
      </c>
      <c r="E108" s="25" t="s">
        <v>209</v>
      </c>
      <c r="F108" s="25" t="s">
        <v>40</v>
      </c>
      <c r="G108" s="48">
        <f>G109</f>
        <v>339</v>
      </c>
      <c r="H108" s="48">
        <f t="shared" si="8"/>
        <v>-339</v>
      </c>
      <c r="I108" s="48">
        <f>I109</f>
        <v>0</v>
      </c>
    </row>
    <row r="109" spans="1:9" s="6" customFormat="1" ht="26.25" x14ac:dyDescent="0.25">
      <c r="A109" s="53" t="s">
        <v>65</v>
      </c>
      <c r="B109" s="29" t="s">
        <v>153</v>
      </c>
      <c r="C109" s="29" t="s">
        <v>44</v>
      </c>
      <c r="D109" s="25" t="s">
        <v>45</v>
      </c>
      <c r="E109" s="25" t="s">
        <v>209</v>
      </c>
      <c r="F109" s="25" t="s">
        <v>52</v>
      </c>
      <c r="G109" s="48">
        <v>339</v>
      </c>
      <c r="H109" s="48">
        <f t="shared" si="8"/>
        <v>-339</v>
      </c>
      <c r="I109" s="48">
        <v>0</v>
      </c>
    </row>
    <row r="110" spans="1:9" s="6" customFormat="1" ht="39" x14ac:dyDescent="0.25">
      <c r="A110" s="63" t="s">
        <v>84</v>
      </c>
      <c r="B110" s="64" t="s">
        <v>153</v>
      </c>
      <c r="C110" s="64" t="s">
        <v>50</v>
      </c>
      <c r="D110" s="64" t="s">
        <v>39</v>
      </c>
      <c r="E110" s="64" t="s">
        <v>68</v>
      </c>
      <c r="F110" s="47" t="s">
        <v>40</v>
      </c>
      <c r="G110" s="48">
        <f t="shared" ref="G110:I111" si="14">G111</f>
        <v>100</v>
      </c>
      <c r="H110" s="48">
        <f t="shared" si="8"/>
        <v>0</v>
      </c>
      <c r="I110" s="48">
        <f t="shared" si="14"/>
        <v>100</v>
      </c>
    </row>
    <row r="111" spans="1:9" s="6" customFormat="1" ht="39" x14ac:dyDescent="0.25">
      <c r="A111" s="63" t="s">
        <v>85</v>
      </c>
      <c r="B111" s="47" t="s">
        <v>153</v>
      </c>
      <c r="C111" s="47" t="s">
        <v>50</v>
      </c>
      <c r="D111" s="47" t="s">
        <v>38</v>
      </c>
      <c r="E111" s="47" t="s">
        <v>68</v>
      </c>
      <c r="F111" s="47" t="s">
        <v>40</v>
      </c>
      <c r="G111" s="48">
        <f t="shared" si="14"/>
        <v>100</v>
      </c>
      <c r="H111" s="48">
        <f t="shared" si="8"/>
        <v>0</v>
      </c>
      <c r="I111" s="48">
        <f t="shared" si="14"/>
        <v>100</v>
      </c>
    </row>
    <row r="112" spans="1:9" s="6" customFormat="1" ht="26.25" x14ac:dyDescent="0.25">
      <c r="A112" s="63" t="s">
        <v>128</v>
      </c>
      <c r="B112" s="47" t="s">
        <v>153</v>
      </c>
      <c r="C112" s="47" t="s">
        <v>50</v>
      </c>
      <c r="D112" s="47" t="s">
        <v>38</v>
      </c>
      <c r="E112" s="47" t="s">
        <v>79</v>
      </c>
      <c r="F112" s="47" t="s">
        <v>40</v>
      </c>
      <c r="G112" s="48">
        <f>G113</f>
        <v>100</v>
      </c>
      <c r="H112" s="48">
        <f t="shared" si="8"/>
        <v>0</v>
      </c>
      <c r="I112" s="48">
        <f>I113</f>
        <v>100</v>
      </c>
    </row>
    <row r="113" spans="1:9" s="6" customFormat="1" ht="25.5" x14ac:dyDescent="0.25">
      <c r="A113" s="49" t="s">
        <v>105</v>
      </c>
      <c r="B113" s="47" t="s">
        <v>153</v>
      </c>
      <c r="C113" s="47" t="s">
        <v>50</v>
      </c>
      <c r="D113" s="47" t="s">
        <v>38</v>
      </c>
      <c r="E113" s="47" t="s">
        <v>79</v>
      </c>
      <c r="F113" s="47" t="s">
        <v>51</v>
      </c>
      <c r="G113" s="48">
        <f>G114</f>
        <v>100</v>
      </c>
      <c r="H113" s="48">
        <f t="shared" si="8"/>
        <v>0</v>
      </c>
      <c r="I113" s="48">
        <f>I114</f>
        <v>100</v>
      </c>
    </row>
    <row r="114" spans="1:9" s="6" customFormat="1" ht="26.25" x14ac:dyDescent="0.25">
      <c r="A114" s="38" t="s">
        <v>65</v>
      </c>
      <c r="B114" s="47" t="s">
        <v>153</v>
      </c>
      <c r="C114" s="47" t="s">
        <v>50</v>
      </c>
      <c r="D114" s="47" t="s">
        <v>38</v>
      </c>
      <c r="E114" s="47" t="s">
        <v>79</v>
      </c>
      <c r="F114" s="47" t="s">
        <v>52</v>
      </c>
      <c r="G114" s="48">
        <v>100</v>
      </c>
      <c r="H114" s="48">
        <f t="shared" si="8"/>
        <v>0</v>
      </c>
      <c r="I114" s="48">
        <v>100</v>
      </c>
    </row>
    <row r="115" spans="1:9" s="6" customFormat="1" x14ac:dyDescent="0.25">
      <c r="A115" s="63" t="s">
        <v>202</v>
      </c>
      <c r="B115" s="29" t="s">
        <v>153</v>
      </c>
      <c r="C115" s="29" t="s">
        <v>58</v>
      </c>
      <c r="D115" s="29" t="s">
        <v>39</v>
      </c>
      <c r="E115" s="29" t="s">
        <v>68</v>
      </c>
      <c r="F115" s="29" t="s">
        <v>40</v>
      </c>
      <c r="G115" s="48">
        <f t="shared" ref="G115:I116" si="15">G116</f>
        <v>10</v>
      </c>
      <c r="H115" s="48">
        <f t="shared" si="8"/>
        <v>0</v>
      </c>
      <c r="I115" s="48">
        <f t="shared" si="15"/>
        <v>10</v>
      </c>
    </row>
    <row r="116" spans="1:9" s="6" customFormat="1" ht="26.25" x14ac:dyDescent="0.25">
      <c r="A116" s="63" t="s">
        <v>203</v>
      </c>
      <c r="B116" s="29" t="s">
        <v>153</v>
      </c>
      <c r="C116" s="29" t="s">
        <v>58</v>
      </c>
      <c r="D116" s="29" t="s">
        <v>38</v>
      </c>
      <c r="E116" s="29" t="s">
        <v>68</v>
      </c>
      <c r="F116" s="29" t="s">
        <v>40</v>
      </c>
      <c r="G116" s="48">
        <f t="shared" si="15"/>
        <v>10</v>
      </c>
      <c r="H116" s="48">
        <f t="shared" si="8"/>
        <v>0</v>
      </c>
      <c r="I116" s="48">
        <f t="shared" si="15"/>
        <v>10</v>
      </c>
    </row>
    <row r="117" spans="1:9" s="6" customFormat="1" ht="26.25" x14ac:dyDescent="0.25">
      <c r="A117" s="63" t="s">
        <v>128</v>
      </c>
      <c r="B117" s="29" t="s">
        <v>153</v>
      </c>
      <c r="C117" s="29" t="s">
        <v>58</v>
      </c>
      <c r="D117" s="29" t="s">
        <v>38</v>
      </c>
      <c r="E117" s="29" t="s">
        <v>79</v>
      </c>
      <c r="F117" s="29" t="s">
        <v>40</v>
      </c>
      <c r="G117" s="48">
        <f>G118</f>
        <v>10</v>
      </c>
      <c r="H117" s="48">
        <f t="shared" si="8"/>
        <v>0</v>
      </c>
      <c r="I117" s="48">
        <f>I118</f>
        <v>10</v>
      </c>
    </row>
    <row r="118" spans="1:9" s="6" customFormat="1" ht="26.25" x14ac:dyDescent="0.25">
      <c r="A118" s="53" t="s">
        <v>65</v>
      </c>
      <c r="B118" s="29" t="s">
        <v>153</v>
      </c>
      <c r="C118" s="29" t="s">
        <v>58</v>
      </c>
      <c r="D118" s="29" t="s">
        <v>38</v>
      </c>
      <c r="E118" s="29" t="s">
        <v>79</v>
      </c>
      <c r="F118" s="29" t="s">
        <v>52</v>
      </c>
      <c r="G118" s="48">
        <v>10</v>
      </c>
      <c r="H118" s="48">
        <f t="shared" si="8"/>
        <v>0</v>
      </c>
      <c r="I118" s="48">
        <v>10</v>
      </c>
    </row>
    <row r="119" spans="1:9" s="6" customFormat="1" x14ac:dyDescent="0.25">
      <c r="A119" s="91" t="s">
        <v>154</v>
      </c>
      <c r="B119" s="44" t="s">
        <v>55</v>
      </c>
      <c r="C119" s="44" t="s">
        <v>42</v>
      </c>
      <c r="D119" s="44" t="s">
        <v>39</v>
      </c>
      <c r="E119" s="44" t="s">
        <v>68</v>
      </c>
      <c r="F119" s="44" t="s">
        <v>40</v>
      </c>
      <c r="G119" s="45">
        <f>G120+G127</f>
        <v>954.09999999999991</v>
      </c>
      <c r="H119" s="45">
        <f t="shared" si="8"/>
        <v>0</v>
      </c>
      <c r="I119" s="45">
        <f>I120+I127</f>
        <v>954.09999999999991</v>
      </c>
    </row>
    <row r="120" spans="1:9" s="6" customFormat="1" ht="26.25" x14ac:dyDescent="0.25">
      <c r="A120" s="53" t="s">
        <v>195</v>
      </c>
      <c r="B120" s="47" t="s">
        <v>55</v>
      </c>
      <c r="C120" s="47" t="s">
        <v>42</v>
      </c>
      <c r="D120" s="47" t="s">
        <v>38</v>
      </c>
      <c r="E120" s="47" t="s">
        <v>68</v>
      </c>
      <c r="F120" s="47" t="s">
        <v>40</v>
      </c>
      <c r="G120" s="48">
        <f>G121+G124</f>
        <v>785.4</v>
      </c>
      <c r="H120" s="48">
        <f t="shared" si="8"/>
        <v>0</v>
      </c>
      <c r="I120" s="48">
        <f>I121+I124</f>
        <v>785.4</v>
      </c>
    </row>
    <row r="121" spans="1:9" s="6" customFormat="1" ht="26.25" x14ac:dyDescent="0.25">
      <c r="A121" s="53" t="s">
        <v>198</v>
      </c>
      <c r="B121" s="47" t="s">
        <v>55</v>
      </c>
      <c r="C121" s="47" t="s">
        <v>42</v>
      </c>
      <c r="D121" s="47" t="s">
        <v>38</v>
      </c>
      <c r="E121" s="47" t="s">
        <v>199</v>
      </c>
      <c r="F121" s="47" t="s">
        <v>40</v>
      </c>
      <c r="G121" s="48">
        <f t="shared" ref="G121:I121" si="16">G122</f>
        <v>319</v>
      </c>
      <c r="H121" s="48">
        <f t="shared" si="8"/>
        <v>0</v>
      </c>
      <c r="I121" s="48">
        <f t="shared" si="16"/>
        <v>319</v>
      </c>
    </row>
    <row r="122" spans="1:9" s="6" customFormat="1" ht="26.25" x14ac:dyDescent="0.25">
      <c r="A122" s="53" t="s">
        <v>65</v>
      </c>
      <c r="B122" s="47" t="s">
        <v>55</v>
      </c>
      <c r="C122" s="47" t="s">
        <v>42</v>
      </c>
      <c r="D122" s="47" t="s">
        <v>38</v>
      </c>
      <c r="E122" s="47" t="s">
        <v>199</v>
      </c>
      <c r="F122" s="47" t="s">
        <v>56</v>
      </c>
      <c r="G122" s="48">
        <f>G123</f>
        <v>319</v>
      </c>
      <c r="H122" s="48">
        <f t="shared" si="8"/>
        <v>0</v>
      </c>
      <c r="I122" s="48">
        <f>I123</f>
        <v>319</v>
      </c>
    </row>
    <row r="123" spans="1:9" s="6" customFormat="1" ht="26.25" x14ac:dyDescent="0.25">
      <c r="A123" s="53" t="s">
        <v>200</v>
      </c>
      <c r="B123" s="47" t="s">
        <v>55</v>
      </c>
      <c r="C123" s="47" t="s">
        <v>42</v>
      </c>
      <c r="D123" s="47" t="s">
        <v>38</v>
      </c>
      <c r="E123" s="47" t="s">
        <v>199</v>
      </c>
      <c r="F123" s="47" t="s">
        <v>201</v>
      </c>
      <c r="G123" s="48">
        <v>319</v>
      </c>
      <c r="H123" s="48">
        <f t="shared" si="8"/>
        <v>0</v>
      </c>
      <c r="I123" s="48">
        <v>319</v>
      </c>
    </row>
    <row r="124" spans="1:9" s="6" customFormat="1" ht="25.5" x14ac:dyDescent="0.25">
      <c r="A124" s="68" t="s">
        <v>89</v>
      </c>
      <c r="B124" s="47" t="s">
        <v>55</v>
      </c>
      <c r="C124" s="47" t="s">
        <v>42</v>
      </c>
      <c r="D124" s="47" t="s">
        <v>38</v>
      </c>
      <c r="E124" s="47" t="s">
        <v>90</v>
      </c>
      <c r="F124" s="47" t="s">
        <v>40</v>
      </c>
      <c r="G124" s="48">
        <f>G125</f>
        <v>466.4</v>
      </c>
      <c r="H124" s="48">
        <f t="shared" si="8"/>
        <v>0</v>
      </c>
      <c r="I124" s="48">
        <f>I125</f>
        <v>466.4</v>
      </c>
    </row>
    <row r="125" spans="1:9" s="6" customFormat="1" ht="51" x14ac:dyDescent="0.25">
      <c r="A125" s="49" t="s">
        <v>104</v>
      </c>
      <c r="B125" s="47" t="s">
        <v>55</v>
      </c>
      <c r="C125" s="47" t="s">
        <v>42</v>
      </c>
      <c r="D125" s="47" t="s">
        <v>38</v>
      </c>
      <c r="E125" s="47" t="s">
        <v>90</v>
      </c>
      <c r="F125" s="47" t="s">
        <v>66</v>
      </c>
      <c r="G125" s="48">
        <f>G126</f>
        <v>466.4</v>
      </c>
      <c r="H125" s="48">
        <f t="shared" si="8"/>
        <v>0</v>
      </c>
      <c r="I125" s="48">
        <f>I126</f>
        <v>466.4</v>
      </c>
    </row>
    <row r="126" spans="1:9" s="6" customFormat="1" ht="26.25" x14ac:dyDescent="0.25">
      <c r="A126" s="38" t="s">
        <v>71</v>
      </c>
      <c r="B126" s="47" t="s">
        <v>55</v>
      </c>
      <c r="C126" s="47" t="s">
        <v>42</v>
      </c>
      <c r="D126" s="47" t="s">
        <v>38</v>
      </c>
      <c r="E126" s="47" t="s">
        <v>90</v>
      </c>
      <c r="F126" s="47" t="s">
        <v>72</v>
      </c>
      <c r="G126" s="48">
        <v>466.4</v>
      </c>
      <c r="H126" s="48">
        <f t="shared" si="8"/>
        <v>0</v>
      </c>
      <c r="I126" s="48">
        <v>466.4</v>
      </c>
    </row>
    <row r="127" spans="1:9" s="6" customFormat="1" ht="26.25" x14ac:dyDescent="0.25">
      <c r="A127" s="51" t="s">
        <v>146</v>
      </c>
      <c r="B127" s="47" t="s">
        <v>55</v>
      </c>
      <c r="C127" s="47" t="s">
        <v>42</v>
      </c>
      <c r="D127" s="25" t="s">
        <v>41</v>
      </c>
      <c r="E127" s="25" t="s">
        <v>68</v>
      </c>
      <c r="F127" s="47" t="s">
        <v>40</v>
      </c>
      <c r="G127" s="48">
        <f>G128+G131</f>
        <v>168.7</v>
      </c>
      <c r="H127" s="48">
        <f t="shared" si="8"/>
        <v>0</v>
      </c>
      <c r="I127" s="48">
        <f>I128+I131</f>
        <v>168.7</v>
      </c>
    </row>
    <row r="128" spans="1:9" s="6" customFormat="1" x14ac:dyDescent="0.25">
      <c r="A128" s="51" t="s">
        <v>147</v>
      </c>
      <c r="B128" s="47" t="s">
        <v>55</v>
      </c>
      <c r="C128" s="47" t="s">
        <v>42</v>
      </c>
      <c r="D128" s="25" t="s">
        <v>41</v>
      </c>
      <c r="E128" s="25" t="s">
        <v>148</v>
      </c>
      <c r="F128" s="47" t="s">
        <v>40</v>
      </c>
      <c r="G128" s="48">
        <f t="shared" ref="G128:I128" si="17">G129</f>
        <v>116.2</v>
      </c>
      <c r="H128" s="48">
        <f t="shared" si="8"/>
        <v>0</v>
      </c>
      <c r="I128" s="48">
        <f t="shared" si="17"/>
        <v>116.2</v>
      </c>
    </row>
    <row r="129" spans="1:9" s="6" customFormat="1" ht="51" x14ac:dyDescent="0.25">
      <c r="A129" s="49" t="s">
        <v>104</v>
      </c>
      <c r="B129" s="47" t="s">
        <v>55</v>
      </c>
      <c r="C129" s="47" t="s">
        <v>42</v>
      </c>
      <c r="D129" s="47" t="s">
        <v>41</v>
      </c>
      <c r="E129" s="47" t="s">
        <v>148</v>
      </c>
      <c r="F129" s="47" t="s">
        <v>66</v>
      </c>
      <c r="G129" s="48">
        <f>G130</f>
        <v>116.2</v>
      </c>
      <c r="H129" s="48">
        <f t="shared" si="8"/>
        <v>0</v>
      </c>
      <c r="I129" s="48">
        <f>I130</f>
        <v>116.2</v>
      </c>
    </row>
    <row r="130" spans="1:9" s="7" customFormat="1" ht="25.5" x14ac:dyDescent="0.25">
      <c r="A130" s="49" t="s">
        <v>71</v>
      </c>
      <c r="B130" s="47" t="s">
        <v>55</v>
      </c>
      <c r="C130" s="47" t="s">
        <v>42</v>
      </c>
      <c r="D130" s="47" t="s">
        <v>41</v>
      </c>
      <c r="E130" s="47" t="s">
        <v>148</v>
      </c>
      <c r="F130" s="47" t="s">
        <v>72</v>
      </c>
      <c r="G130" s="48">
        <v>116.2</v>
      </c>
      <c r="H130" s="48">
        <f t="shared" si="8"/>
        <v>0</v>
      </c>
      <c r="I130" s="48">
        <v>116.2</v>
      </c>
    </row>
    <row r="131" spans="1:9" s="7" customFormat="1" ht="39" x14ac:dyDescent="0.25">
      <c r="A131" s="38" t="s">
        <v>138</v>
      </c>
      <c r="B131" s="47" t="s">
        <v>55</v>
      </c>
      <c r="C131" s="47" t="s">
        <v>42</v>
      </c>
      <c r="D131" s="47" t="s">
        <v>41</v>
      </c>
      <c r="E131" s="47" t="s">
        <v>114</v>
      </c>
      <c r="F131" s="47" t="s">
        <v>40</v>
      </c>
      <c r="G131" s="48">
        <f t="shared" ref="G131:I131" si="18">G132</f>
        <v>52.5</v>
      </c>
      <c r="H131" s="48">
        <f t="shared" si="8"/>
        <v>0</v>
      </c>
      <c r="I131" s="48">
        <f t="shared" si="18"/>
        <v>52.5</v>
      </c>
    </row>
    <row r="132" spans="1:9" s="7" customFormat="1" x14ac:dyDescent="0.25">
      <c r="A132" s="38" t="s">
        <v>34</v>
      </c>
      <c r="B132" s="47" t="s">
        <v>55</v>
      </c>
      <c r="C132" s="47" t="s">
        <v>42</v>
      </c>
      <c r="D132" s="47" t="s">
        <v>41</v>
      </c>
      <c r="E132" s="47" t="s">
        <v>114</v>
      </c>
      <c r="F132" s="47" t="s">
        <v>101</v>
      </c>
      <c r="G132" s="48">
        <f>G133</f>
        <v>52.5</v>
      </c>
      <c r="H132" s="48">
        <f t="shared" si="8"/>
        <v>0</v>
      </c>
      <c r="I132" s="48">
        <f>I133</f>
        <v>52.5</v>
      </c>
    </row>
    <row r="133" spans="1:9" s="7" customFormat="1" x14ac:dyDescent="0.25">
      <c r="A133" s="55" t="s">
        <v>62</v>
      </c>
      <c r="B133" s="47" t="s">
        <v>55</v>
      </c>
      <c r="C133" s="47" t="s">
        <v>42</v>
      </c>
      <c r="D133" s="47" t="s">
        <v>41</v>
      </c>
      <c r="E133" s="47" t="s">
        <v>114</v>
      </c>
      <c r="F133" s="47" t="s">
        <v>102</v>
      </c>
      <c r="G133" s="48">
        <v>52.5</v>
      </c>
      <c r="H133" s="48">
        <f t="shared" si="8"/>
        <v>0</v>
      </c>
      <c r="I133" s="48">
        <v>52.5</v>
      </c>
    </row>
    <row r="134" spans="1:9" s="7" customFormat="1" ht="39" x14ac:dyDescent="0.25">
      <c r="A134" s="54" t="s">
        <v>157</v>
      </c>
      <c r="B134" s="44" t="s">
        <v>156</v>
      </c>
      <c r="C134" s="44" t="s">
        <v>42</v>
      </c>
      <c r="D134" s="44" t="s">
        <v>39</v>
      </c>
      <c r="E134" s="44" t="s">
        <v>68</v>
      </c>
      <c r="F134" s="44" t="s">
        <v>40</v>
      </c>
      <c r="G134" s="45">
        <f>G135</f>
        <v>495.7</v>
      </c>
      <c r="H134" s="45">
        <f t="shared" si="8"/>
        <v>-400</v>
      </c>
      <c r="I134" s="45">
        <f>I135</f>
        <v>95.7</v>
      </c>
    </row>
    <row r="135" spans="1:9" ht="39" x14ac:dyDescent="0.25">
      <c r="A135" s="38" t="s">
        <v>121</v>
      </c>
      <c r="B135" s="47" t="s">
        <v>156</v>
      </c>
      <c r="C135" s="47" t="s">
        <v>42</v>
      </c>
      <c r="D135" s="47" t="s">
        <v>41</v>
      </c>
      <c r="E135" s="47" t="s">
        <v>68</v>
      </c>
      <c r="F135" s="47" t="s">
        <v>40</v>
      </c>
      <c r="G135" s="48">
        <f t="shared" ref="G135:I135" si="19">G136</f>
        <v>495.7</v>
      </c>
      <c r="H135" s="48">
        <f t="shared" si="8"/>
        <v>-400</v>
      </c>
      <c r="I135" s="48">
        <f t="shared" si="19"/>
        <v>95.7</v>
      </c>
    </row>
    <row r="136" spans="1:9" ht="39" x14ac:dyDescent="0.25">
      <c r="A136" s="38" t="s">
        <v>123</v>
      </c>
      <c r="B136" s="47" t="s">
        <v>156</v>
      </c>
      <c r="C136" s="47" t="s">
        <v>42</v>
      </c>
      <c r="D136" s="47" t="s">
        <v>41</v>
      </c>
      <c r="E136" s="47" t="s">
        <v>122</v>
      </c>
      <c r="F136" s="47" t="s">
        <v>40</v>
      </c>
      <c r="G136" s="48">
        <f>G137</f>
        <v>495.7</v>
      </c>
      <c r="H136" s="48">
        <f t="shared" si="8"/>
        <v>-400</v>
      </c>
      <c r="I136" s="48">
        <f>I137</f>
        <v>95.7</v>
      </c>
    </row>
    <row r="137" spans="1:9" ht="25.5" x14ac:dyDescent="0.25">
      <c r="A137" s="49" t="s">
        <v>105</v>
      </c>
      <c r="B137" s="47" t="s">
        <v>156</v>
      </c>
      <c r="C137" s="47" t="s">
        <v>42</v>
      </c>
      <c r="D137" s="47" t="s">
        <v>41</v>
      </c>
      <c r="E137" s="47" t="s">
        <v>122</v>
      </c>
      <c r="F137" s="47" t="s">
        <v>51</v>
      </c>
      <c r="G137" s="48">
        <f>G138</f>
        <v>495.7</v>
      </c>
      <c r="H137" s="48">
        <f t="shared" si="8"/>
        <v>-400</v>
      </c>
      <c r="I137" s="48">
        <f>I138</f>
        <v>95.7</v>
      </c>
    </row>
    <row r="138" spans="1:9" ht="26.25" x14ac:dyDescent="0.25">
      <c r="A138" s="38" t="s">
        <v>65</v>
      </c>
      <c r="B138" s="47" t="s">
        <v>156</v>
      </c>
      <c r="C138" s="47" t="s">
        <v>42</v>
      </c>
      <c r="D138" s="47" t="s">
        <v>41</v>
      </c>
      <c r="E138" s="47" t="s">
        <v>122</v>
      </c>
      <c r="F138" s="47" t="s">
        <v>52</v>
      </c>
      <c r="G138" s="48">
        <v>495.7</v>
      </c>
      <c r="H138" s="48">
        <f t="shared" ref="H138:H164" si="20">I138-G138</f>
        <v>-400</v>
      </c>
      <c r="I138" s="48">
        <v>95.7</v>
      </c>
    </row>
    <row r="139" spans="1:9" ht="26.25" x14ac:dyDescent="0.25">
      <c r="A139" s="54" t="s">
        <v>166</v>
      </c>
      <c r="B139" s="35" t="s">
        <v>167</v>
      </c>
      <c r="C139" s="35" t="s">
        <v>42</v>
      </c>
      <c r="D139" s="35" t="s">
        <v>39</v>
      </c>
      <c r="E139" s="35" t="s">
        <v>68</v>
      </c>
      <c r="F139" s="44" t="s">
        <v>40</v>
      </c>
      <c r="G139" s="45">
        <f>G140+G144</f>
        <v>9640</v>
      </c>
      <c r="H139" s="45">
        <f t="shared" si="20"/>
        <v>0</v>
      </c>
      <c r="I139" s="45">
        <f>I140+I144</f>
        <v>9640</v>
      </c>
    </row>
    <row r="140" spans="1:9" s="6" customFormat="1" ht="26.25" x14ac:dyDescent="0.25">
      <c r="A140" s="38" t="s">
        <v>94</v>
      </c>
      <c r="B140" s="26" t="s">
        <v>167</v>
      </c>
      <c r="C140" s="26" t="s">
        <v>42</v>
      </c>
      <c r="D140" s="26" t="s">
        <v>41</v>
      </c>
      <c r="E140" s="26" t="s">
        <v>68</v>
      </c>
      <c r="F140" s="72" t="s">
        <v>40</v>
      </c>
      <c r="G140" s="73">
        <f>G141</f>
        <v>9340</v>
      </c>
      <c r="H140" s="73">
        <f t="shared" si="20"/>
        <v>0</v>
      </c>
      <c r="I140" s="73">
        <f>I141</f>
        <v>9340</v>
      </c>
    </row>
    <row r="141" spans="1:9" ht="26.25" x14ac:dyDescent="0.25">
      <c r="A141" s="53" t="s">
        <v>128</v>
      </c>
      <c r="B141" s="26" t="s">
        <v>167</v>
      </c>
      <c r="C141" s="26" t="s">
        <v>42</v>
      </c>
      <c r="D141" s="26" t="s">
        <v>41</v>
      </c>
      <c r="E141" s="26" t="s">
        <v>79</v>
      </c>
      <c r="F141" s="72" t="s">
        <v>40</v>
      </c>
      <c r="G141" s="73">
        <f t="shared" ref="G141:I141" si="21">G142</f>
        <v>9340</v>
      </c>
      <c r="H141" s="73">
        <f t="shared" si="20"/>
        <v>0</v>
      </c>
      <c r="I141" s="73">
        <f t="shared" si="21"/>
        <v>9340</v>
      </c>
    </row>
    <row r="142" spans="1:9" ht="25.5" x14ac:dyDescent="0.25">
      <c r="A142" s="49" t="s">
        <v>105</v>
      </c>
      <c r="B142" s="26" t="s">
        <v>167</v>
      </c>
      <c r="C142" s="72" t="s">
        <v>42</v>
      </c>
      <c r="D142" s="72" t="s">
        <v>41</v>
      </c>
      <c r="E142" s="72" t="s">
        <v>79</v>
      </c>
      <c r="F142" s="72" t="s">
        <v>51</v>
      </c>
      <c r="G142" s="73">
        <f>G143</f>
        <v>9340</v>
      </c>
      <c r="H142" s="73">
        <f t="shared" si="20"/>
        <v>0</v>
      </c>
      <c r="I142" s="73">
        <f>I143</f>
        <v>9340</v>
      </c>
    </row>
    <row r="143" spans="1:9" ht="26.25" x14ac:dyDescent="0.25">
      <c r="A143" s="38" t="s">
        <v>65</v>
      </c>
      <c r="B143" s="26" t="s">
        <v>167</v>
      </c>
      <c r="C143" s="72" t="s">
        <v>42</v>
      </c>
      <c r="D143" s="72" t="s">
        <v>41</v>
      </c>
      <c r="E143" s="72" t="s">
        <v>79</v>
      </c>
      <c r="F143" s="72" t="s">
        <v>52</v>
      </c>
      <c r="G143" s="73">
        <f>8978.4+361.6</f>
        <v>9340</v>
      </c>
      <c r="H143" s="73">
        <f t="shared" si="20"/>
        <v>0</v>
      </c>
      <c r="I143" s="73">
        <f>8978.4+361.6</f>
        <v>9340</v>
      </c>
    </row>
    <row r="144" spans="1:9" s="39" customFormat="1" x14ac:dyDescent="0.25">
      <c r="A144" s="38" t="s">
        <v>219</v>
      </c>
      <c r="B144" s="28" t="s">
        <v>167</v>
      </c>
      <c r="C144" s="28" t="s">
        <v>42</v>
      </c>
      <c r="D144" s="28" t="s">
        <v>45</v>
      </c>
      <c r="E144" s="28" t="s">
        <v>68</v>
      </c>
      <c r="F144" s="28" t="s">
        <v>40</v>
      </c>
      <c r="G144" s="48">
        <f t="shared" ref="G144:I145" si="22">G145</f>
        <v>300</v>
      </c>
      <c r="H144" s="48">
        <f t="shared" si="20"/>
        <v>0</v>
      </c>
      <c r="I144" s="48">
        <f t="shared" si="22"/>
        <v>300</v>
      </c>
    </row>
    <row r="145" spans="1:9" s="39" customFormat="1" ht="26.25" x14ac:dyDescent="0.25">
      <c r="A145" s="53" t="s">
        <v>128</v>
      </c>
      <c r="B145" s="28" t="s">
        <v>167</v>
      </c>
      <c r="C145" s="28" t="s">
        <v>42</v>
      </c>
      <c r="D145" s="28" t="s">
        <v>45</v>
      </c>
      <c r="E145" s="28" t="s">
        <v>79</v>
      </c>
      <c r="F145" s="28" t="s">
        <v>40</v>
      </c>
      <c r="G145" s="48">
        <f t="shared" si="22"/>
        <v>300</v>
      </c>
      <c r="H145" s="48">
        <f t="shared" si="20"/>
        <v>0</v>
      </c>
      <c r="I145" s="48">
        <f t="shared" si="22"/>
        <v>300</v>
      </c>
    </row>
    <row r="146" spans="1:9" s="39" customFormat="1" ht="25.5" x14ac:dyDescent="0.25">
      <c r="A146" s="49" t="s">
        <v>105</v>
      </c>
      <c r="B146" s="28" t="s">
        <v>167</v>
      </c>
      <c r="C146" s="28" t="s">
        <v>42</v>
      </c>
      <c r="D146" s="28" t="s">
        <v>45</v>
      </c>
      <c r="E146" s="28" t="s">
        <v>79</v>
      </c>
      <c r="F146" s="28" t="s">
        <v>51</v>
      </c>
      <c r="G146" s="48">
        <f>G147</f>
        <v>300</v>
      </c>
      <c r="H146" s="48">
        <f t="shared" si="20"/>
        <v>0</v>
      </c>
      <c r="I146" s="48">
        <f>I147</f>
        <v>300</v>
      </c>
    </row>
    <row r="147" spans="1:9" s="39" customFormat="1" ht="26.25" x14ac:dyDescent="0.25">
      <c r="A147" s="53" t="s">
        <v>65</v>
      </c>
      <c r="B147" s="28" t="s">
        <v>167</v>
      </c>
      <c r="C147" s="28" t="s">
        <v>42</v>
      </c>
      <c r="D147" s="28" t="s">
        <v>45</v>
      </c>
      <c r="E147" s="28" t="s">
        <v>79</v>
      </c>
      <c r="F147" s="28" t="s">
        <v>52</v>
      </c>
      <c r="G147" s="48">
        <v>300</v>
      </c>
      <c r="H147" s="48">
        <f t="shared" si="20"/>
        <v>0</v>
      </c>
      <c r="I147" s="48">
        <v>300</v>
      </c>
    </row>
    <row r="148" spans="1:9" ht="39" x14ac:dyDescent="0.25">
      <c r="A148" s="54" t="s">
        <v>150</v>
      </c>
      <c r="B148" s="44" t="s">
        <v>149</v>
      </c>
      <c r="C148" s="44" t="s">
        <v>42</v>
      </c>
      <c r="D148" s="44" t="s">
        <v>39</v>
      </c>
      <c r="E148" s="44" t="s">
        <v>68</v>
      </c>
      <c r="F148" s="44" t="s">
        <v>40</v>
      </c>
      <c r="G148" s="45">
        <f>G152+G156+G149</f>
        <v>174.29999999999998</v>
      </c>
      <c r="H148" s="45">
        <f t="shared" si="20"/>
        <v>0</v>
      </c>
      <c r="I148" s="45">
        <f>I152+I156+I149</f>
        <v>174.29999999999998</v>
      </c>
    </row>
    <row r="149" spans="1:9" ht="38.25" x14ac:dyDescent="0.25">
      <c r="A149" s="37" t="s">
        <v>204</v>
      </c>
      <c r="B149" s="29" t="s">
        <v>149</v>
      </c>
      <c r="C149" s="29" t="s">
        <v>42</v>
      </c>
      <c r="D149" s="29" t="s">
        <v>38</v>
      </c>
      <c r="E149" s="29" t="s">
        <v>68</v>
      </c>
      <c r="F149" s="29" t="s">
        <v>40</v>
      </c>
      <c r="G149" s="48">
        <f t="shared" ref="G149:I149" si="23">G150</f>
        <v>1.1000000000000001</v>
      </c>
      <c r="H149" s="48">
        <f t="shared" si="20"/>
        <v>0</v>
      </c>
      <c r="I149" s="48">
        <f t="shared" si="23"/>
        <v>1.1000000000000001</v>
      </c>
    </row>
    <row r="150" spans="1:9" ht="26.25" x14ac:dyDescent="0.25">
      <c r="A150" s="53" t="s">
        <v>205</v>
      </c>
      <c r="B150" s="29" t="s">
        <v>149</v>
      </c>
      <c r="C150" s="29" t="s">
        <v>42</v>
      </c>
      <c r="D150" s="29" t="s">
        <v>38</v>
      </c>
      <c r="E150" s="25" t="s">
        <v>206</v>
      </c>
      <c r="F150" s="29" t="s">
        <v>40</v>
      </c>
      <c r="G150" s="48">
        <f>G151</f>
        <v>1.1000000000000001</v>
      </c>
      <c r="H150" s="48">
        <f t="shared" si="20"/>
        <v>0</v>
      </c>
      <c r="I150" s="48">
        <f>I151</f>
        <v>1.1000000000000001</v>
      </c>
    </row>
    <row r="151" spans="1:9" ht="26.25" x14ac:dyDescent="0.25">
      <c r="A151" s="66" t="s">
        <v>65</v>
      </c>
      <c r="B151" s="29" t="s">
        <v>149</v>
      </c>
      <c r="C151" s="29" t="s">
        <v>42</v>
      </c>
      <c r="D151" s="29" t="s">
        <v>38</v>
      </c>
      <c r="E151" s="25" t="s">
        <v>206</v>
      </c>
      <c r="F151" s="29" t="s">
        <v>52</v>
      </c>
      <c r="G151" s="48">
        <v>1.1000000000000001</v>
      </c>
      <c r="H151" s="48">
        <f t="shared" si="20"/>
        <v>0</v>
      </c>
      <c r="I151" s="48">
        <v>1.1000000000000001</v>
      </c>
    </row>
    <row r="152" spans="1:9" ht="26.25" x14ac:dyDescent="0.25">
      <c r="A152" s="53" t="s">
        <v>151</v>
      </c>
      <c r="B152" s="47" t="s">
        <v>149</v>
      </c>
      <c r="C152" s="47" t="s">
        <v>42</v>
      </c>
      <c r="D152" s="47" t="s">
        <v>41</v>
      </c>
      <c r="E152" s="47" t="s">
        <v>68</v>
      </c>
      <c r="F152" s="47" t="s">
        <v>40</v>
      </c>
      <c r="G152" s="48">
        <f t="shared" ref="G152:I153" si="24">G153</f>
        <v>73.2</v>
      </c>
      <c r="H152" s="48">
        <f t="shared" si="20"/>
        <v>0</v>
      </c>
      <c r="I152" s="48">
        <f t="shared" si="24"/>
        <v>73.2</v>
      </c>
    </row>
    <row r="153" spans="1:9" ht="39" x14ac:dyDescent="0.25">
      <c r="A153" s="53" t="s">
        <v>138</v>
      </c>
      <c r="B153" s="47" t="s">
        <v>149</v>
      </c>
      <c r="C153" s="47" t="s">
        <v>42</v>
      </c>
      <c r="D153" s="47" t="s">
        <v>41</v>
      </c>
      <c r="E153" s="47" t="s">
        <v>114</v>
      </c>
      <c r="F153" s="47" t="s">
        <v>40</v>
      </c>
      <c r="G153" s="48">
        <f t="shared" si="24"/>
        <v>73.2</v>
      </c>
      <c r="H153" s="48">
        <f t="shared" si="20"/>
        <v>0</v>
      </c>
      <c r="I153" s="48">
        <f t="shared" si="24"/>
        <v>73.2</v>
      </c>
    </row>
    <row r="154" spans="1:9" x14ac:dyDescent="0.25">
      <c r="A154" s="38" t="s">
        <v>34</v>
      </c>
      <c r="B154" s="47" t="s">
        <v>149</v>
      </c>
      <c r="C154" s="47" t="s">
        <v>42</v>
      </c>
      <c r="D154" s="47" t="s">
        <v>41</v>
      </c>
      <c r="E154" s="47" t="s">
        <v>114</v>
      </c>
      <c r="F154" s="47" t="s">
        <v>101</v>
      </c>
      <c r="G154" s="48">
        <f>G155</f>
        <v>73.2</v>
      </c>
      <c r="H154" s="48">
        <f t="shared" si="20"/>
        <v>0</v>
      </c>
      <c r="I154" s="48">
        <f>I155</f>
        <v>73.2</v>
      </c>
    </row>
    <row r="155" spans="1:9" x14ac:dyDescent="0.25">
      <c r="A155" s="55" t="s">
        <v>62</v>
      </c>
      <c r="B155" s="47" t="s">
        <v>149</v>
      </c>
      <c r="C155" s="47" t="s">
        <v>42</v>
      </c>
      <c r="D155" s="47" t="s">
        <v>41</v>
      </c>
      <c r="E155" s="47" t="s">
        <v>114</v>
      </c>
      <c r="F155" s="47" t="s">
        <v>102</v>
      </c>
      <c r="G155" s="48">
        <v>73.2</v>
      </c>
      <c r="H155" s="48">
        <f t="shared" si="20"/>
        <v>0</v>
      </c>
      <c r="I155" s="48">
        <v>73.2</v>
      </c>
    </row>
    <row r="156" spans="1:9" ht="26.25" x14ac:dyDescent="0.25">
      <c r="A156" s="38" t="s">
        <v>77</v>
      </c>
      <c r="B156" s="47" t="s">
        <v>149</v>
      </c>
      <c r="C156" s="47" t="s">
        <v>42</v>
      </c>
      <c r="D156" s="47" t="s">
        <v>45</v>
      </c>
      <c r="E156" s="47" t="s">
        <v>68</v>
      </c>
      <c r="F156" s="47" t="s">
        <v>40</v>
      </c>
      <c r="G156" s="48">
        <f t="shared" ref="G156:I157" si="25">G157</f>
        <v>100</v>
      </c>
      <c r="H156" s="48">
        <f t="shared" si="20"/>
        <v>0</v>
      </c>
      <c r="I156" s="48">
        <f t="shared" si="25"/>
        <v>100</v>
      </c>
    </row>
    <row r="157" spans="1:9" x14ac:dyDescent="0.25">
      <c r="A157" s="53" t="s">
        <v>139</v>
      </c>
      <c r="B157" s="47" t="s">
        <v>149</v>
      </c>
      <c r="C157" s="47" t="s">
        <v>42</v>
      </c>
      <c r="D157" s="47" t="s">
        <v>45</v>
      </c>
      <c r="E157" s="47" t="s">
        <v>78</v>
      </c>
      <c r="F157" s="47" t="s">
        <v>40</v>
      </c>
      <c r="G157" s="48">
        <f t="shared" si="25"/>
        <v>100</v>
      </c>
      <c r="H157" s="48">
        <f t="shared" si="20"/>
        <v>0</v>
      </c>
      <c r="I157" s="48">
        <f t="shared" si="25"/>
        <v>100</v>
      </c>
    </row>
    <row r="158" spans="1:9" x14ac:dyDescent="0.25">
      <c r="A158" s="38" t="s">
        <v>12</v>
      </c>
      <c r="B158" s="47" t="s">
        <v>149</v>
      </c>
      <c r="C158" s="47" t="s">
        <v>42</v>
      </c>
      <c r="D158" s="47" t="s">
        <v>45</v>
      </c>
      <c r="E158" s="47" t="s">
        <v>78</v>
      </c>
      <c r="F158" s="47" t="s">
        <v>56</v>
      </c>
      <c r="G158" s="48">
        <f>G159</f>
        <v>100</v>
      </c>
      <c r="H158" s="48">
        <f t="shared" si="20"/>
        <v>0</v>
      </c>
      <c r="I158" s="48">
        <f>I159</f>
        <v>100</v>
      </c>
    </row>
    <row r="159" spans="1:9" x14ac:dyDescent="0.25">
      <c r="A159" s="38" t="s">
        <v>14</v>
      </c>
      <c r="B159" s="47" t="s">
        <v>149</v>
      </c>
      <c r="C159" s="47" t="s">
        <v>42</v>
      </c>
      <c r="D159" s="47" t="s">
        <v>45</v>
      </c>
      <c r="E159" s="47" t="s">
        <v>78</v>
      </c>
      <c r="F159" s="47" t="s">
        <v>57</v>
      </c>
      <c r="G159" s="48">
        <v>100</v>
      </c>
      <c r="H159" s="48">
        <f t="shared" si="20"/>
        <v>0</v>
      </c>
      <c r="I159" s="48">
        <v>100</v>
      </c>
    </row>
    <row r="160" spans="1:9" ht="26.25" x14ac:dyDescent="0.25">
      <c r="A160" s="91" t="s">
        <v>168</v>
      </c>
      <c r="B160" s="31" t="s">
        <v>169</v>
      </c>
      <c r="C160" s="31" t="s">
        <v>42</v>
      </c>
      <c r="D160" s="31" t="s">
        <v>39</v>
      </c>
      <c r="E160" s="31" t="s">
        <v>68</v>
      </c>
      <c r="F160" s="31" t="s">
        <v>40</v>
      </c>
      <c r="G160" s="45">
        <f>G161</f>
        <v>500</v>
      </c>
      <c r="H160" s="45">
        <f t="shared" si="20"/>
        <v>239</v>
      </c>
      <c r="I160" s="45">
        <f>I161</f>
        <v>739</v>
      </c>
    </row>
    <row r="161" spans="1:9" ht="39" x14ac:dyDescent="0.25">
      <c r="A161" s="53" t="s">
        <v>99</v>
      </c>
      <c r="B161" s="28" t="s">
        <v>169</v>
      </c>
      <c r="C161" s="28" t="s">
        <v>42</v>
      </c>
      <c r="D161" s="28" t="s">
        <v>38</v>
      </c>
      <c r="E161" s="28" t="s">
        <v>68</v>
      </c>
      <c r="F161" s="28" t="s">
        <v>40</v>
      </c>
      <c r="G161" s="48">
        <f>G162</f>
        <v>500</v>
      </c>
      <c r="H161" s="48">
        <f t="shared" si="20"/>
        <v>239</v>
      </c>
      <c r="I161" s="48">
        <f>I162</f>
        <v>739</v>
      </c>
    </row>
    <row r="162" spans="1:9" ht="25.5" x14ac:dyDescent="0.25">
      <c r="A162" s="49" t="s">
        <v>105</v>
      </c>
      <c r="B162" s="28" t="s">
        <v>169</v>
      </c>
      <c r="C162" s="28" t="s">
        <v>42</v>
      </c>
      <c r="D162" s="28" t="s">
        <v>38</v>
      </c>
      <c r="E162" s="28" t="s">
        <v>79</v>
      </c>
      <c r="F162" s="47" t="s">
        <v>51</v>
      </c>
      <c r="G162" s="48">
        <f>G163</f>
        <v>500</v>
      </c>
      <c r="H162" s="48">
        <f t="shared" si="20"/>
        <v>239</v>
      </c>
      <c r="I162" s="48">
        <f>I163</f>
        <v>739</v>
      </c>
    </row>
    <row r="163" spans="1:9" ht="25.5" x14ac:dyDescent="0.25">
      <c r="A163" s="75" t="s">
        <v>65</v>
      </c>
      <c r="B163" s="28" t="s">
        <v>169</v>
      </c>
      <c r="C163" s="28" t="s">
        <v>42</v>
      </c>
      <c r="D163" s="28" t="s">
        <v>38</v>
      </c>
      <c r="E163" s="28" t="s">
        <v>79</v>
      </c>
      <c r="F163" s="47" t="s">
        <v>52</v>
      </c>
      <c r="G163" s="48">
        <f>300+200</f>
        <v>500</v>
      </c>
      <c r="H163" s="48">
        <f t="shared" si="20"/>
        <v>239</v>
      </c>
      <c r="I163" s="48">
        <v>739</v>
      </c>
    </row>
    <row r="164" spans="1:9" x14ac:dyDescent="0.25">
      <c r="A164" s="80" t="s">
        <v>35</v>
      </c>
      <c r="B164" s="47"/>
      <c r="C164" s="47"/>
      <c r="D164" s="47"/>
      <c r="E164" s="47"/>
      <c r="F164" s="94"/>
      <c r="G164" s="45">
        <f>G9+G21+G52+G57+G69+G94+G119+G134+G139+G148+G160</f>
        <v>70360.3</v>
      </c>
      <c r="H164" s="45">
        <f t="shared" si="20"/>
        <v>0</v>
      </c>
      <c r="I164" s="45">
        <f>I9+I21+I52+I57+I69+I94+I119+I134+I139+I148+I160</f>
        <v>70360.3</v>
      </c>
    </row>
    <row r="165" spans="1:9" x14ac:dyDescent="0.25">
      <c r="I165" s="27"/>
    </row>
    <row r="166" spans="1:9" x14ac:dyDescent="0.25">
      <c r="I166" s="27"/>
    </row>
  </sheetData>
  <autoFilter ref="A8:I164" xr:uid="{00000000-0009-0000-0000-000002000000}"/>
  <mergeCells count="11">
    <mergeCell ref="G1:I1"/>
    <mergeCell ref="F6:F7"/>
    <mergeCell ref="I6:I7"/>
    <mergeCell ref="A5:I5"/>
    <mergeCell ref="A3:I3"/>
    <mergeCell ref="E2:I2"/>
    <mergeCell ref="B2:D2"/>
    <mergeCell ref="A6:A7"/>
    <mergeCell ref="B6:E6"/>
    <mergeCell ref="G6:G7"/>
    <mergeCell ref="H6:H7"/>
  </mergeCells>
  <pageMargins left="0.7" right="0.7" top="0.75" bottom="0.75" header="0.3" footer="0.3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9"/>
  <sheetViews>
    <sheetView workbookViewId="0">
      <selection activeCell="F41" sqref="F41"/>
    </sheetView>
  </sheetViews>
  <sheetFormatPr defaultRowHeight="15" x14ac:dyDescent="0.25"/>
  <cols>
    <col min="1" max="1" width="54" customWidth="1"/>
    <col min="2" max="3" width="7.28515625" customWidth="1"/>
    <col min="4" max="4" width="12.42578125" customWidth="1"/>
    <col min="5" max="5" width="13" customWidth="1"/>
    <col min="6" max="9" width="11.85546875" customWidth="1"/>
  </cols>
  <sheetData>
    <row r="1" spans="1:6" x14ac:dyDescent="0.25">
      <c r="C1" s="149" t="s">
        <v>186</v>
      </c>
      <c r="D1" s="149"/>
      <c r="E1" s="149"/>
      <c r="F1" s="140"/>
    </row>
    <row r="2" spans="1:6" ht="34.5" customHeight="1" x14ac:dyDescent="0.25">
      <c r="B2" s="149" t="s">
        <v>214</v>
      </c>
      <c r="C2" s="149"/>
      <c r="D2" s="149"/>
      <c r="E2" s="140"/>
      <c r="F2" s="140"/>
    </row>
    <row r="3" spans="1:6" ht="51.75" customHeight="1" x14ac:dyDescent="0.25">
      <c r="A3" s="139" t="s">
        <v>215</v>
      </c>
      <c r="B3" s="139"/>
      <c r="C3" s="139"/>
      <c r="D3" s="139"/>
      <c r="E3" s="139"/>
      <c r="F3" s="139"/>
    </row>
    <row r="4" spans="1:6" ht="15.75" x14ac:dyDescent="0.25">
      <c r="A4" s="2"/>
      <c r="B4" s="4"/>
      <c r="C4" s="4"/>
      <c r="D4" s="4"/>
      <c r="E4" s="4"/>
    </row>
    <row r="5" spans="1:6" x14ac:dyDescent="0.25">
      <c r="A5" s="151" t="s">
        <v>0</v>
      </c>
      <c r="B5" s="151"/>
      <c r="C5" s="151"/>
      <c r="D5" s="151"/>
      <c r="E5" s="151"/>
      <c r="F5" s="151"/>
    </row>
    <row r="6" spans="1:6" ht="18.75" customHeight="1" x14ac:dyDescent="0.25">
      <c r="A6" s="156" t="s">
        <v>1</v>
      </c>
      <c r="B6" s="157" t="s">
        <v>2</v>
      </c>
      <c r="C6" s="157" t="s">
        <v>3</v>
      </c>
      <c r="D6" s="142" t="s">
        <v>180</v>
      </c>
      <c r="E6" s="142" t="s">
        <v>181</v>
      </c>
      <c r="F6" s="136" t="s">
        <v>182</v>
      </c>
    </row>
    <row r="7" spans="1:6" ht="20.25" customHeight="1" x14ac:dyDescent="0.25">
      <c r="A7" s="156"/>
      <c r="B7" s="157"/>
      <c r="C7" s="157"/>
      <c r="D7" s="143"/>
      <c r="E7" s="143"/>
      <c r="F7" s="136"/>
    </row>
    <row r="8" spans="1:6" x14ac:dyDescent="0.25">
      <c r="A8" s="15">
        <v>1</v>
      </c>
      <c r="B8" s="16">
        <v>2</v>
      </c>
      <c r="C8" s="16">
        <v>3</v>
      </c>
      <c r="D8" s="36" t="s">
        <v>53</v>
      </c>
      <c r="E8" s="36" t="s">
        <v>187</v>
      </c>
      <c r="F8" s="15">
        <v>6</v>
      </c>
    </row>
    <row r="9" spans="1:6" x14ac:dyDescent="0.25">
      <c r="A9" s="18" t="s">
        <v>9</v>
      </c>
      <c r="B9" s="19" t="s">
        <v>38</v>
      </c>
      <c r="C9" s="20" t="s">
        <v>39</v>
      </c>
      <c r="D9" s="21">
        <f>D10+D11+D12+D15+D16+D13+D14</f>
        <v>39801</v>
      </c>
      <c r="E9" s="21">
        <f>F9-D9</f>
        <v>0</v>
      </c>
      <c r="F9" s="21">
        <f>F10+F11+F12+F15+F16+F13+F14</f>
        <v>39801</v>
      </c>
    </row>
    <row r="10" spans="1:6" ht="24" x14ac:dyDescent="0.25">
      <c r="A10" s="18" t="s">
        <v>10</v>
      </c>
      <c r="B10" s="19" t="s">
        <v>38</v>
      </c>
      <c r="C10" s="20" t="s">
        <v>41</v>
      </c>
      <c r="D10" s="21">
        <v>2269</v>
      </c>
      <c r="E10" s="21">
        <f t="shared" ref="E10:E39" si="0">F10-D10</f>
        <v>0</v>
      </c>
      <c r="F10" s="21">
        <v>2269</v>
      </c>
    </row>
    <row r="11" spans="1:6" ht="36" x14ac:dyDescent="0.25">
      <c r="A11" s="18" t="s">
        <v>145</v>
      </c>
      <c r="B11" s="19" t="s">
        <v>38</v>
      </c>
      <c r="C11" s="20" t="s">
        <v>45</v>
      </c>
      <c r="D11" s="21">
        <v>116.2</v>
      </c>
      <c r="E11" s="21">
        <f t="shared" si="0"/>
        <v>0</v>
      </c>
      <c r="F11" s="21">
        <v>116.2</v>
      </c>
    </row>
    <row r="12" spans="1:6" ht="36" x14ac:dyDescent="0.25">
      <c r="A12" s="18" t="s">
        <v>11</v>
      </c>
      <c r="B12" s="19" t="s">
        <v>38</v>
      </c>
      <c r="C12" s="20" t="s">
        <v>43</v>
      </c>
      <c r="D12" s="21">
        <v>22247.200000000001</v>
      </c>
      <c r="E12" s="21">
        <f t="shared" si="0"/>
        <v>0</v>
      </c>
      <c r="F12" s="21">
        <v>22247.200000000001</v>
      </c>
    </row>
    <row r="13" spans="1:6" ht="24" x14ac:dyDescent="0.25">
      <c r="A13" s="18" t="s">
        <v>113</v>
      </c>
      <c r="B13" s="19" t="s">
        <v>38</v>
      </c>
      <c r="C13" s="20" t="s">
        <v>100</v>
      </c>
      <c r="D13" s="21">
        <v>115.1</v>
      </c>
      <c r="E13" s="21">
        <f t="shared" si="0"/>
        <v>0</v>
      </c>
      <c r="F13" s="21">
        <v>115.1</v>
      </c>
    </row>
    <row r="14" spans="1:6" x14ac:dyDescent="0.25">
      <c r="A14" s="18" t="s">
        <v>196</v>
      </c>
      <c r="B14" s="19" t="s">
        <v>38</v>
      </c>
      <c r="C14" s="20" t="s">
        <v>197</v>
      </c>
      <c r="D14" s="21">
        <v>319</v>
      </c>
      <c r="E14" s="21">
        <f t="shared" si="0"/>
        <v>0</v>
      </c>
      <c r="F14" s="21">
        <v>319</v>
      </c>
    </row>
    <row r="15" spans="1:6" x14ac:dyDescent="0.25">
      <c r="A15" s="18" t="s">
        <v>13</v>
      </c>
      <c r="B15" s="19" t="s">
        <v>38</v>
      </c>
      <c r="C15" s="20">
        <v>11</v>
      </c>
      <c r="D15" s="21">
        <v>100</v>
      </c>
      <c r="E15" s="21">
        <f t="shared" si="0"/>
        <v>0</v>
      </c>
      <c r="F15" s="21">
        <v>100</v>
      </c>
    </row>
    <row r="16" spans="1:6" x14ac:dyDescent="0.25">
      <c r="A16" s="18" t="s">
        <v>15</v>
      </c>
      <c r="B16" s="19" t="s">
        <v>38</v>
      </c>
      <c r="C16" s="20">
        <v>13</v>
      </c>
      <c r="D16" s="21">
        <v>14634.499999999998</v>
      </c>
      <c r="E16" s="21">
        <f t="shared" si="0"/>
        <v>0</v>
      </c>
      <c r="F16" s="21">
        <v>14634.499999999998</v>
      </c>
    </row>
    <row r="17" spans="1:6" x14ac:dyDescent="0.25">
      <c r="A17" s="18" t="s">
        <v>18</v>
      </c>
      <c r="B17" s="19" t="s">
        <v>41</v>
      </c>
      <c r="C17" s="20" t="s">
        <v>39</v>
      </c>
      <c r="D17" s="21">
        <f>D18</f>
        <v>466.4</v>
      </c>
      <c r="E17" s="21">
        <f t="shared" si="0"/>
        <v>0</v>
      </c>
      <c r="F17" s="21">
        <f>F18</f>
        <v>466.4</v>
      </c>
    </row>
    <row r="18" spans="1:6" x14ac:dyDescent="0.25">
      <c r="A18" s="18" t="s">
        <v>19</v>
      </c>
      <c r="B18" s="19" t="s">
        <v>41</v>
      </c>
      <c r="C18" s="20" t="s">
        <v>45</v>
      </c>
      <c r="D18" s="21">
        <v>466.4</v>
      </c>
      <c r="E18" s="21">
        <f t="shared" si="0"/>
        <v>0</v>
      </c>
      <c r="F18" s="21">
        <v>466.4</v>
      </c>
    </row>
    <row r="19" spans="1:6" x14ac:dyDescent="0.25">
      <c r="A19" s="18" t="s">
        <v>21</v>
      </c>
      <c r="B19" s="19" t="s">
        <v>45</v>
      </c>
      <c r="C19" s="20" t="s">
        <v>39</v>
      </c>
      <c r="D19" s="21">
        <f>D20+D21+D22</f>
        <v>948.90000000000009</v>
      </c>
      <c r="E19" s="21">
        <f t="shared" si="0"/>
        <v>-739.00000000000011</v>
      </c>
      <c r="F19" s="21">
        <f>F20+F21+F22</f>
        <v>209.89999999999998</v>
      </c>
    </row>
    <row r="20" spans="1:6" x14ac:dyDescent="0.25">
      <c r="A20" s="18" t="s">
        <v>106</v>
      </c>
      <c r="B20" s="19" t="s">
        <v>45</v>
      </c>
      <c r="C20" s="20" t="s">
        <v>43</v>
      </c>
      <c r="D20" s="21">
        <v>78</v>
      </c>
      <c r="E20" s="21">
        <f t="shared" si="0"/>
        <v>0</v>
      </c>
      <c r="F20" s="21">
        <v>78</v>
      </c>
    </row>
    <row r="21" spans="1:6" ht="24" x14ac:dyDescent="0.25">
      <c r="A21" s="22" t="s">
        <v>137</v>
      </c>
      <c r="B21" s="19" t="s">
        <v>45</v>
      </c>
      <c r="C21" s="20" t="s">
        <v>46</v>
      </c>
      <c r="D21" s="21">
        <v>495.7</v>
      </c>
      <c r="E21" s="21">
        <f t="shared" si="0"/>
        <v>-400</v>
      </c>
      <c r="F21" s="21">
        <v>95.7</v>
      </c>
    </row>
    <row r="22" spans="1:6" ht="24" x14ac:dyDescent="0.25">
      <c r="A22" s="22" t="s">
        <v>158</v>
      </c>
      <c r="B22" s="19" t="s">
        <v>45</v>
      </c>
      <c r="C22" s="20" t="s">
        <v>59</v>
      </c>
      <c r="D22" s="21">
        <v>375.2</v>
      </c>
      <c r="E22" s="21">
        <f t="shared" si="0"/>
        <v>-339</v>
      </c>
      <c r="F22" s="21">
        <v>36.199999999999996</v>
      </c>
    </row>
    <row r="23" spans="1:6" x14ac:dyDescent="0.25">
      <c r="A23" s="18" t="s">
        <v>22</v>
      </c>
      <c r="B23" s="19" t="s">
        <v>43</v>
      </c>
      <c r="C23" s="20" t="s">
        <v>39</v>
      </c>
      <c r="D23" s="21">
        <f>D24+D26+D27+D28+D25</f>
        <v>13467.9</v>
      </c>
      <c r="E23" s="21">
        <f t="shared" si="0"/>
        <v>239</v>
      </c>
      <c r="F23" s="21">
        <f>F24+F26+F27+F28+F25</f>
        <v>13706.9</v>
      </c>
    </row>
    <row r="24" spans="1:6" x14ac:dyDescent="0.25">
      <c r="A24" s="22" t="s">
        <v>23</v>
      </c>
      <c r="B24" s="19" t="s">
        <v>43</v>
      </c>
      <c r="C24" s="20" t="s">
        <v>38</v>
      </c>
      <c r="D24" s="21">
        <v>3137.5</v>
      </c>
      <c r="E24" s="21">
        <f t="shared" si="0"/>
        <v>0</v>
      </c>
      <c r="F24" s="21">
        <v>3137.5</v>
      </c>
    </row>
    <row r="25" spans="1:6" s="39" customFormat="1" x14ac:dyDescent="0.25">
      <c r="A25" s="22" t="s">
        <v>218</v>
      </c>
      <c r="B25" s="19" t="s">
        <v>43</v>
      </c>
      <c r="C25" s="20" t="s">
        <v>48</v>
      </c>
      <c r="D25" s="21">
        <v>300</v>
      </c>
      <c r="E25" s="21">
        <f t="shared" si="0"/>
        <v>0</v>
      </c>
      <c r="F25" s="21">
        <v>300</v>
      </c>
    </row>
    <row r="26" spans="1:6" x14ac:dyDescent="0.25">
      <c r="A26" s="18" t="s">
        <v>136</v>
      </c>
      <c r="B26" s="19" t="s">
        <v>43</v>
      </c>
      <c r="C26" s="20" t="s">
        <v>46</v>
      </c>
      <c r="D26" s="21">
        <v>9340</v>
      </c>
      <c r="E26" s="21">
        <f t="shared" si="0"/>
        <v>0</v>
      </c>
      <c r="F26" s="21">
        <v>9340</v>
      </c>
    </row>
    <row r="27" spans="1:6" x14ac:dyDescent="0.25">
      <c r="A27" s="18" t="s">
        <v>24</v>
      </c>
      <c r="B27" s="19" t="s">
        <v>43</v>
      </c>
      <c r="C27" s="20">
        <v>10</v>
      </c>
      <c r="D27" s="21">
        <v>179.8</v>
      </c>
      <c r="E27" s="21">
        <f t="shared" si="0"/>
        <v>0</v>
      </c>
      <c r="F27" s="21">
        <v>179.8</v>
      </c>
    </row>
    <row r="28" spans="1:6" x14ac:dyDescent="0.25">
      <c r="A28" s="18" t="s">
        <v>126</v>
      </c>
      <c r="B28" s="19" t="s">
        <v>43</v>
      </c>
      <c r="C28" s="20" t="s">
        <v>125</v>
      </c>
      <c r="D28" s="21">
        <v>510.6</v>
      </c>
      <c r="E28" s="21">
        <f t="shared" si="0"/>
        <v>239</v>
      </c>
      <c r="F28" s="21">
        <v>749.6</v>
      </c>
    </row>
    <row r="29" spans="1:6" x14ac:dyDescent="0.25">
      <c r="A29" s="18" t="s">
        <v>26</v>
      </c>
      <c r="B29" s="19" t="s">
        <v>47</v>
      </c>
      <c r="C29" s="20" t="s">
        <v>39</v>
      </c>
      <c r="D29" s="21">
        <f>D30+D31+D32</f>
        <v>15271.8</v>
      </c>
      <c r="E29" s="21">
        <f t="shared" si="0"/>
        <v>500.00000000000182</v>
      </c>
      <c r="F29" s="21">
        <f>F30+F31+F32</f>
        <v>15771.800000000001</v>
      </c>
    </row>
    <row r="30" spans="1:6" x14ac:dyDescent="0.25">
      <c r="A30" s="18" t="s">
        <v>27</v>
      </c>
      <c r="B30" s="19" t="s">
        <v>47</v>
      </c>
      <c r="C30" s="20" t="s">
        <v>38</v>
      </c>
      <c r="D30" s="21">
        <v>2574.1999999999998</v>
      </c>
      <c r="E30" s="21">
        <f t="shared" si="0"/>
        <v>0</v>
      </c>
      <c r="F30" s="21">
        <v>2574.1999999999998</v>
      </c>
    </row>
    <row r="31" spans="1:6" x14ac:dyDescent="0.25">
      <c r="A31" s="18" t="s">
        <v>29</v>
      </c>
      <c r="B31" s="19" t="s">
        <v>47</v>
      </c>
      <c r="C31" s="20" t="s">
        <v>41</v>
      </c>
      <c r="D31" s="21">
        <v>9738.1</v>
      </c>
      <c r="E31" s="21">
        <f t="shared" si="0"/>
        <v>927.89999999999964</v>
      </c>
      <c r="F31" s="21">
        <v>10666</v>
      </c>
    </row>
    <row r="32" spans="1:6" x14ac:dyDescent="0.25">
      <c r="A32" s="18" t="s">
        <v>30</v>
      </c>
      <c r="B32" s="19" t="s">
        <v>47</v>
      </c>
      <c r="C32" s="20" t="s">
        <v>45</v>
      </c>
      <c r="D32" s="21">
        <v>2959.5</v>
      </c>
      <c r="E32" s="21">
        <f t="shared" si="0"/>
        <v>-427.90000000000009</v>
      </c>
      <c r="F32" s="21">
        <v>2531.6</v>
      </c>
    </row>
    <row r="33" spans="1:6" x14ac:dyDescent="0.25">
      <c r="A33" s="18" t="s">
        <v>189</v>
      </c>
      <c r="B33" s="19" t="s">
        <v>100</v>
      </c>
      <c r="C33" s="20" t="s">
        <v>39</v>
      </c>
      <c r="D33" s="21">
        <f>D34</f>
        <v>4.3</v>
      </c>
      <c r="E33" s="21">
        <f t="shared" si="0"/>
        <v>0</v>
      </c>
      <c r="F33" s="21">
        <f>F34</f>
        <v>4.3</v>
      </c>
    </row>
    <row r="34" spans="1:6" x14ac:dyDescent="0.25">
      <c r="A34" s="18" t="s">
        <v>190</v>
      </c>
      <c r="B34" s="19" t="s">
        <v>100</v>
      </c>
      <c r="C34" s="20" t="s">
        <v>47</v>
      </c>
      <c r="D34" s="21">
        <v>4.3</v>
      </c>
      <c r="E34" s="21">
        <f t="shared" si="0"/>
        <v>0</v>
      </c>
      <c r="F34" s="21">
        <v>4.3</v>
      </c>
    </row>
    <row r="35" spans="1:6" x14ac:dyDescent="0.25">
      <c r="A35" s="38" t="s">
        <v>130</v>
      </c>
      <c r="B35" s="19" t="s">
        <v>48</v>
      </c>
      <c r="C35" s="20" t="s">
        <v>39</v>
      </c>
      <c r="D35" s="21">
        <f>D36</f>
        <v>100</v>
      </c>
      <c r="E35" s="21">
        <f t="shared" si="0"/>
        <v>0</v>
      </c>
      <c r="F35" s="21">
        <f>F36</f>
        <v>100</v>
      </c>
    </row>
    <row r="36" spans="1:6" x14ac:dyDescent="0.25">
      <c r="A36" s="38" t="s">
        <v>131</v>
      </c>
      <c r="B36" s="19" t="s">
        <v>48</v>
      </c>
      <c r="C36" s="20" t="s">
        <v>38</v>
      </c>
      <c r="D36" s="21">
        <v>100</v>
      </c>
      <c r="E36" s="21">
        <f t="shared" si="0"/>
        <v>0</v>
      </c>
      <c r="F36" s="21">
        <v>100</v>
      </c>
    </row>
    <row r="37" spans="1:6" x14ac:dyDescent="0.25">
      <c r="A37" s="18" t="s">
        <v>31</v>
      </c>
      <c r="B37" s="19">
        <v>10</v>
      </c>
      <c r="C37" s="20" t="s">
        <v>39</v>
      </c>
      <c r="D37" s="21">
        <f>D38</f>
        <v>300</v>
      </c>
      <c r="E37" s="21">
        <f t="shared" si="0"/>
        <v>0</v>
      </c>
      <c r="F37" s="21">
        <f>F38</f>
        <v>300</v>
      </c>
    </row>
    <row r="38" spans="1:6" x14ac:dyDescent="0.25">
      <c r="A38" s="18" t="s">
        <v>32</v>
      </c>
      <c r="B38" s="19">
        <v>10</v>
      </c>
      <c r="C38" s="20" t="s">
        <v>38</v>
      </c>
      <c r="D38" s="21">
        <v>300</v>
      </c>
      <c r="E38" s="21">
        <f t="shared" si="0"/>
        <v>0</v>
      </c>
      <c r="F38" s="21">
        <v>300</v>
      </c>
    </row>
    <row r="39" spans="1:6" x14ac:dyDescent="0.25">
      <c r="A39" s="23" t="s">
        <v>35</v>
      </c>
      <c r="B39" s="20"/>
      <c r="C39" s="20"/>
      <c r="D39" s="24">
        <f>D9+D17+D19+D23+D29+D37+D35+D33</f>
        <v>70360.3</v>
      </c>
      <c r="E39" s="24">
        <f t="shared" si="0"/>
        <v>0</v>
      </c>
      <c r="F39" s="24">
        <f>F9+F17+F19+F23+F29+F37+F35+F33</f>
        <v>70360.3</v>
      </c>
    </row>
  </sheetData>
  <mergeCells count="10">
    <mergeCell ref="C1:F1"/>
    <mergeCell ref="D6:D7"/>
    <mergeCell ref="E6:E7"/>
    <mergeCell ref="A3:F3"/>
    <mergeCell ref="A5:F5"/>
    <mergeCell ref="A6:A7"/>
    <mergeCell ref="B6:B7"/>
    <mergeCell ref="C6:C7"/>
    <mergeCell ref="F6:F7"/>
    <mergeCell ref="B2:F2"/>
  </mergeCells>
  <pageMargins left="0.7" right="0.7" top="0.75" bottom="0.75" header="0.3" footer="0.3"/>
  <pageSetup paperSize="9" scale="8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22"/>
  <sheetViews>
    <sheetView tabSelected="1" workbookViewId="0">
      <selection activeCell="M121" sqref="M121"/>
    </sheetView>
  </sheetViews>
  <sheetFormatPr defaultRowHeight="15" x14ac:dyDescent="0.25"/>
  <cols>
    <col min="1" max="1" width="76.5703125" customWidth="1"/>
    <col min="2" max="2" width="4.42578125" customWidth="1"/>
    <col min="3" max="3" width="4.7109375" style="4" customWidth="1"/>
    <col min="4" max="4" width="3.28515625" bestFit="1" customWidth="1"/>
    <col min="5" max="5" width="3.7109375" customWidth="1"/>
    <col min="6" max="6" width="4" bestFit="1" customWidth="1"/>
    <col min="7" max="7" width="4" customWidth="1"/>
    <col min="8" max="8" width="5" bestFit="1" customWidth="1"/>
    <col min="9" max="9" width="4.42578125" bestFit="1" customWidth="1"/>
    <col min="10" max="10" width="10.5703125" customWidth="1"/>
    <col min="11" max="11" width="8.85546875" customWidth="1"/>
    <col min="12" max="12" width="11.7109375" customWidth="1"/>
    <col min="13" max="13" width="14.140625" customWidth="1"/>
    <col min="14" max="14" width="10" customWidth="1"/>
  </cols>
  <sheetData>
    <row r="1" spans="1:14" x14ac:dyDescent="0.25">
      <c r="M1" s="149" t="s">
        <v>188</v>
      </c>
      <c r="N1" s="149"/>
    </row>
    <row r="2" spans="1:14" ht="15.75" x14ac:dyDescent="0.25">
      <c r="A2" s="150"/>
      <c r="B2" s="10"/>
      <c r="C2" s="8"/>
      <c r="D2" s="3" t="s">
        <v>36</v>
      </c>
      <c r="E2" s="4"/>
      <c r="F2" s="4"/>
      <c r="G2" s="149" t="s">
        <v>217</v>
      </c>
      <c r="H2" s="149"/>
      <c r="I2" s="149"/>
      <c r="J2" s="149"/>
      <c r="K2" s="149"/>
      <c r="L2" s="149"/>
      <c r="M2" s="140"/>
      <c r="N2" s="140"/>
    </row>
    <row r="3" spans="1:14" ht="13.5" customHeight="1" x14ac:dyDescent="0.25">
      <c r="A3" s="150"/>
      <c r="B3" s="10"/>
      <c r="C3" s="8"/>
      <c r="D3" s="5"/>
      <c r="E3" s="4"/>
      <c r="F3" s="4"/>
      <c r="G3" s="149"/>
      <c r="H3" s="149"/>
      <c r="I3" s="149"/>
      <c r="J3" s="149"/>
      <c r="K3" s="149"/>
      <c r="L3" s="149"/>
      <c r="M3" s="140"/>
      <c r="N3" s="140"/>
    </row>
    <row r="4" spans="1:14" ht="15.75" x14ac:dyDescent="0.25">
      <c r="A4" s="150"/>
      <c r="B4" s="10"/>
      <c r="C4" s="8"/>
      <c r="D4" s="5" t="s">
        <v>37</v>
      </c>
      <c r="E4" s="4"/>
      <c r="F4" s="4"/>
      <c r="G4" s="149"/>
      <c r="H4" s="149"/>
      <c r="I4" s="149"/>
      <c r="J4" s="149"/>
      <c r="K4" s="149"/>
      <c r="L4" s="149"/>
      <c r="M4" s="140"/>
      <c r="N4" s="140"/>
    </row>
    <row r="5" spans="1:14" ht="15.75" x14ac:dyDescent="0.25">
      <c r="A5" s="139" t="s">
        <v>216</v>
      </c>
      <c r="B5" s="139"/>
      <c r="C5" s="139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ht="15.75" x14ac:dyDescent="0.25">
      <c r="A6" s="2"/>
      <c r="B6" s="11"/>
      <c r="C6" s="9"/>
      <c r="D6" s="4"/>
      <c r="E6" s="4"/>
      <c r="F6" s="4"/>
      <c r="G6" s="4"/>
      <c r="H6" s="4"/>
      <c r="I6" s="4"/>
      <c r="J6" s="4"/>
      <c r="K6" s="4"/>
      <c r="L6" s="4"/>
    </row>
    <row r="7" spans="1:14" x14ac:dyDescent="0.25">
      <c r="A7" s="153" t="s">
        <v>0</v>
      </c>
      <c r="B7" s="153"/>
      <c r="C7" s="153"/>
      <c r="D7" s="154"/>
      <c r="E7" s="154"/>
      <c r="F7" s="154"/>
      <c r="G7" s="154"/>
      <c r="H7" s="154"/>
      <c r="I7" s="154"/>
      <c r="J7" s="154"/>
      <c r="K7" s="154"/>
      <c r="L7" s="154"/>
      <c r="M7" s="140"/>
      <c r="N7" s="140"/>
    </row>
    <row r="8" spans="1:14" ht="15" customHeight="1" x14ac:dyDescent="0.25">
      <c r="A8" s="144" t="s">
        <v>1</v>
      </c>
      <c r="B8" s="157" t="s">
        <v>60</v>
      </c>
      <c r="C8" s="145" t="s">
        <v>2</v>
      </c>
      <c r="D8" s="145" t="s">
        <v>3</v>
      </c>
      <c r="E8" s="146" t="s">
        <v>4</v>
      </c>
      <c r="F8" s="146"/>
      <c r="G8" s="146"/>
      <c r="H8" s="146"/>
      <c r="I8" s="147" t="s">
        <v>5</v>
      </c>
      <c r="J8" s="142" t="s">
        <v>180</v>
      </c>
      <c r="K8" s="156" t="s">
        <v>63</v>
      </c>
      <c r="L8" s="142" t="s">
        <v>181</v>
      </c>
      <c r="M8" s="136" t="s">
        <v>182</v>
      </c>
      <c r="N8" s="156" t="s">
        <v>63</v>
      </c>
    </row>
    <row r="9" spans="1:14" ht="25.5" x14ac:dyDescent="0.25">
      <c r="A9" s="144"/>
      <c r="B9" s="159"/>
      <c r="C9" s="145"/>
      <c r="D9" s="145"/>
      <c r="E9" s="13" t="s">
        <v>6</v>
      </c>
      <c r="F9" s="13" t="s">
        <v>7</v>
      </c>
      <c r="G9" s="13" t="s">
        <v>103</v>
      </c>
      <c r="H9" s="13" t="s">
        <v>8</v>
      </c>
      <c r="I9" s="148"/>
      <c r="J9" s="143"/>
      <c r="K9" s="158"/>
      <c r="L9" s="143"/>
      <c r="M9" s="136"/>
      <c r="N9" s="158"/>
    </row>
    <row r="10" spans="1:14" x14ac:dyDescent="0.25">
      <c r="A10" s="14">
        <v>1</v>
      </c>
      <c r="B10" s="14"/>
      <c r="C10" s="14">
        <v>2</v>
      </c>
      <c r="D10" s="14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 t="s">
        <v>108</v>
      </c>
      <c r="K10" s="12" t="s">
        <v>80</v>
      </c>
      <c r="L10" s="12" t="s">
        <v>76</v>
      </c>
      <c r="M10" s="12" t="s">
        <v>125</v>
      </c>
      <c r="N10" s="17" t="s">
        <v>49</v>
      </c>
    </row>
    <row r="11" spans="1:14" x14ac:dyDescent="0.25">
      <c r="A11" s="99" t="s">
        <v>109</v>
      </c>
      <c r="B11" s="100">
        <v>650</v>
      </c>
      <c r="C11" s="41">
        <v>0</v>
      </c>
      <c r="D11" s="41" t="s">
        <v>39</v>
      </c>
      <c r="E11" s="101" t="s">
        <v>39</v>
      </c>
      <c r="F11" s="102" t="s">
        <v>42</v>
      </c>
      <c r="G11" s="102" t="s">
        <v>39</v>
      </c>
      <c r="H11" s="102" t="s">
        <v>68</v>
      </c>
      <c r="I11" s="102" t="s">
        <v>40</v>
      </c>
      <c r="J11" s="42">
        <f>J12+J46+J50+J64+J88+J112+J116</f>
        <v>70356</v>
      </c>
      <c r="K11" s="42">
        <f>K12+K46+K50+K64+K88+K112+K116</f>
        <v>544.4</v>
      </c>
      <c r="L11" s="42">
        <f>M11-J11</f>
        <v>0</v>
      </c>
      <c r="M11" s="42">
        <f>M12+M46+M50+M64+M88+M112+M116</f>
        <v>70356</v>
      </c>
      <c r="N11" s="42">
        <f>N12+N46+N50+N64+N88+N112+N116</f>
        <v>544.4</v>
      </c>
    </row>
    <row r="12" spans="1:14" x14ac:dyDescent="0.25">
      <c r="A12" s="40" t="s">
        <v>9</v>
      </c>
      <c r="B12" s="40">
        <v>650</v>
      </c>
      <c r="C12" s="41" t="s">
        <v>38</v>
      </c>
      <c r="D12" s="41" t="s">
        <v>39</v>
      </c>
      <c r="E12" s="41" t="s">
        <v>39</v>
      </c>
      <c r="F12" s="41" t="s">
        <v>42</v>
      </c>
      <c r="G12" s="41" t="s">
        <v>39</v>
      </c>
      <c r="H12" s="41" t="s">
        <v>68</v>
      </c>
      <c r="I12" s="41" t="s">
        <v>40</v>
      </c>
      <c r="J12" s="42">
        <f>J13+J16+J19+J24+J32+J35+J29</f>
        <v>39801</v>
      </c>
      <c r="K12" s="42"/>
      <c r="L12" s="42">
        <f t="shared" ref="L12:L78" si="0">M12-J12</f>
        <v>0</v>
      </c>
      <c r="M12" s="42">
        <f>M13+M16+M19+M24+M32+M35+M29</f>
        <v>39801</v>
      </c>
      <c r="N12" s="42"/>
    </row>
    <row r="13" spans="1:14" ht="26.25" x14ac:dyDescent="0.25">
      <c r="A13" s="43" t="s">
        <v>10</v>
      </c>
      <c r="B13" s="43">
        <v>650</v>
      </c>
      <c r="C13" s="44" t="s">
        <v>38</v>
      </c>
      <c r="D13" s="44" t="s">
        <v>41</v>
      </c>
      <c r="E13" s="44" t="s">
        <v>39</v>
      </c>
      <c r="F13" s="44" t="s">
        <v>42</v>
      </c>
      <c r="G13" s="44" t="s">
        <v>39</v>
      </c>
      <c r="H13" s="44" t="s">
        <v>68</v>
      </c>
      <c r="I13" s="44" t="s">
        <v>40</v>
      </c>
      <c r="J13" s="45">
        <f>J14</f>
        <v>2269</v>
      </c>
      <c r="K13" s="45"/>
      <c r="L13" s="45">
        <f t="shared" si="0"/>
        <v>0</v>
      </c>
      <c r="M13" s="45">
        <f>M14</f>
        <v>2269</v>
      </c>
      <c r="N13" s="45"/>
    </row>
    <row r="14" spans="1:14" x14ac:dyDescent="0.25">
      <c r="A14" s="49" t="s">
        <v>69</v>
      </c>
      <c r="B14" s="103">
        <v>650</v>
      </c>
      <c r="C14" s="47" t="s">
        <v>38</v>
      </c>
      <c r="D14" s="47" t="s">
        <v>41</v>
      </c>
      <c r="E14" s="47" t="s">
        <v>144</v>
      </c>
      <c r="F14" s="47" t="s">
        <v>42</v>
      </c>
      <c r="G14" s="47" t="s">
        <v>43</v>
      </c>
      <c r="H14" s="47" t="s">
        <v>70</v>
      </c>
      <c r="I14" s="47" t="s">
        <v>40</v>
      </c>
      <c r="J14" s="48">
        <f>J15</f>
        <v>2269</v>
      </c>
      <c r="K14" s="48"/>
      <c r="L14" s="48">
        <f t="shared" si="0"/>
        <v>0</v>
      </c>
      <c r="M14" s="48">
        <f>M15</f>
        <v>2269</v>
      </c>
      <c r="N14" s="48"/>
    </row>
    <row r="15" spans="1:14" x14ac:dyDescent="0.25">
      <c r="A15" s="49" t="s">
        <v>71</v>
      </c>
      <c r="B15" s="103">
        <v>650</v>
      </c>
      <c r="C15" s="47" t="s">
        <v>38</v>
      </c>
      <c r="D15" s="47" t="s">
        <v>41</v>
      </c>
      <c r="E15" s="47" t="s">
        <v>144</v>
      </c>
      <c r="F15" s="47" t="s">
        <v>42</v>
      </c>
      <c r="G15" s="47" t="s">
        <v>43</v>
      </c>
      <c r="H15" s="47" t="s">
        <v>70</v>
      </c>
      <c r="I15" s="47" t="s">
        <v>72</v>
      </c>
      <c r="J15" s="48">
        <v>2269</v>
      </c>
      <c r="K15" s="48"/>
      <c r="L15" s="48">
        <f t="shared" si="0"/>
        <v>0</v>
      </c>
      <c r="M15" s="48">
        <v>2269</v>
      </c>
      <c r="N15" s="48"/>
    </row>
    <row r="16" spans="1:14" ht="26.25" x14ac:dyDescent="0.25">
      <c r="A16" s="50" t="s">
        <v>145</v>
      </c>
      <c r="B16" s="104" t="s">
        <v>111</v>
      </c>
      <c r="C16" s="44" t="s">
        <v>38</v>
      </c>
      <c r="D16" s="44" t="s">
        <v>45</v>
      </c>
      <c r="E16" s="44" t="s">
        <v>39</v>
      </c>
      <c r="F16" s="44" t="s">
        <v>42</v>
      </c>
      <c r="G16" s="44" t="s">
        <v>39</v>
      </c>
      <c r="H16" s="44" t="s">
        <v>68</v>
      </c>
      <c r="I16" s="44" t="s">
        <v>40</v>
      </c>
      <c r="J16" s="45">
        <f>J17</f>
        <v>116.2</v>
      </c>
      <c r="K16" s="45"/>
      <c r="L16" s="45">
        <f t="shared" si="0"/>
        <v>0</v>
      </c>
      <c r="M16" s="45">
        <f>M17</f>
        <v>116.2</v>
      </c>
      <c r="N16" s="45"/>
    </row>
    <row r="17" spans="1:14" x14ac:dyDescent="0.25">
      <c r="A17" s="51" t="s">
        <v>147</v>
      </c>
      <c r="B17" s="103" t="s">
        <v>111</v>
      </c>
      <c r="C17" s="47" t="s">
        <v>38</v>
      </c>
      <c r="D17" s="47" t="s">
        <v>45</v>
      </c>
      <c r="E17" s="47" t="s">
        <v>55</v>
      </c>
      <c r="F17" s="47" t="s">
        <v>42</v>
      </c>
      <c r="G17" s="25" t="s">
        <v>41</v>
      </c>
      <c r="H17" s="25" t="s">
        <v>148</v>
      </c>
      <c r="I17" s="47" t="s">
        <v>40</v>
      </c>
      <c r="J17" s="48">
        <f t="shared" ref="J17" si="1">J18</f>
        <v>116.2</v>
      </c>
      <c r="K17" s="48"/>
      <c r="L17" s="48">
        <f t="shared" si="0"/>
        <v>0</v>
      </c>
      <c r="M17" s="48">
        <f t="shared" ref="M17" si="2">M18</f>
        <v>116.2</v>
      </c>
      <c r="N17" s="48"/>
    </row>
    <row r="18" spans="1:14" x14ac:dyDescent="0.25">
      <c r="A18" s="49" t="s">
        <v>71</v>
      </c>
      <c r="B18" s="103" t="s">
        <v>111</v>
      </c>
      <c r="C18" s="47" t="s">
        <v>38</v>
      </c>
      <c r="D18" s="47" t="s">
        <v>45</v>
      </c>
      <c r="E18" s="47" t="s">
        <v>55</v>
      </c>
      <c r="F18" s="47" t="s">
        <v>42</v>
      </c>
      <c r="G18" s="47" t="s">
        <v>41</v>
      </c>
      <c r="H18" s="47" t="s">
        <v>148</v>
      </c>
      <c r="I18" s="47" t="s">
        <v>72</v>
      </c>
      <c r="J18" s="48">
        <v>116.2</v>
      </c>
      <c r="K18" s="48"/>
      <c r="L18" s="48">
        <f t="shared" si="0"/>
        <v>0</v>
      </c>
      <c r="M18" s="48">
        <v>116.2</v>
      </c>
      <c r="N18" s="48"/>
    </row>
    <row r="19" spans="1:14" ht="39" x14ac:dyDescent="0.25">
      <c r="A19" s="50" t="s">
        <v>11</v>
      </c>
      <c r="B19" s="104">
        <v>650</v>
      </c>
      <c r="C19" s="44" t="s">
        <v>38</v>
      </c>
      <c r="D19" s="44" t="s">
        <v>43</v>
      </c>
      <c r="E19" s="44" t="s">
        <v>39</v>
      </c>
      <c r="F19" s="44" t="s">
        <v>42</v>
      </c>
      <c r="G19" s="44" t="s">
        <v>39</v>
      </c>
      <c r="H19" s="44" t="s">
        <v>68</v>
      </c>
      <c r="I19" s="44" t="s">
        <v>40</v>
      </c>
      <c r="J19" s="45">
        <f>J20</f>
        <v>22247.200000000001</v>
      </c>
      <c r="K19" s="48"/>
      <c r="L19" s="45">
        <f t="shared" si="0"/>
        <v>0</v>
      </c>
      <c r="M19" s="45">
        <f>M20</f>
        <v>22247.200000000001</v>
      </c>
      <c r="N19" s="48"/>
    </row>
    <row r="20" spans="1:14" x14ac:dyDescent="0.25">
      <c r="A20" s="52" t="s">
        <v>73</v>
      </c>
      <c r="B20" s="105">
        <v>650</v>
      </c>
      <c r="C20" s="47" t="s">
        <v>38</v>
      </c>
      <c r="D20" s="47" t="s">
        <v>43</v>
      </c>
      <c r="E20" s="47" t="s">
        <v>144</v>
      </c>
      <c r="F20" s="47" t="s">
        <v>42</v>
      </c>
      <c r="G20" s="47" t="s">
        <v>38</v>
      </c>
      <c r="H20" s="47" t="s">
        <v>74</v>
      </c>
      <c r="I20" s="47" t="s">
        <v>40</v>
      </c>
      <c r="J20" s="48">
        <f>J21+J22+J23</f>
        <v>22247.200000000001</v>
      </c>
      <c r="K20" s="45"/>
      <c r="L20" s="48">
        <f t="shared" si="0"/>
        <v>0</v>
      </c>
      <c r="M20" s="48">
        <f>M21+M22+M23</f>
        <v>22247.200000000001</v>
      </c>
      <c r="N20" s="45"/>
    </row>
    <row r="21" spans="1:14" x14ac:dyDescent="0.25">
      <c r="A21" s="49" t="s">
        <v>71</v>
      </c>
      <c r="B21" s="103">
        <v>650</v>
      </c>
      <c r="C21" s="47" t="s">
        <v>38</v>
      </c>
      <c r="D21" s="47" t="s">
        <v>43</v>
      </c>
      <c r="E21" s="47" t="s">
        <v>144</v>
      </c>
      <c r="F21" s="47" t="s">
        <v>42</v>
      </c>
      <c r="G21" s="47" t="s">
        <v>38</v>
      </c>
      <c r="H21" s="47" t="s">
        <v>74</v>
      </c>
      <c r="I21" s="47" t="s">
        <v>72</v>
      </c>
      <c r="J21" s="48">
        <v>22029</v>
      </c>
      <c r="K21" s="48"/>
      <c r="L21" s="48">
        <f t="shared" si="0"/>
        <v>0</v>
      </c>
      <c r="M21" s="48">
        <v>22029</v>
      </c>
      <c r="N21" s="48"/>
    </row>
    <row r="22" spans="1:14" ht="26.25" x14ac:dyDescent="0.25">
      <c r="A22" s="38" t="s">
        <v>65</v>
      </c>
      <c r="B22" s="103">
        <v>650</v>
      </c>
      <c r="C22" s="47" t="s">
        <v>38</v>
      </c>
      <c r="D22" s="47" t="s">
        <v>43</v>
      </c>
      <c r="E22" s="47" t="s">
        <v>144</v>
      </c>
      <c r="F22" s="47" t="s">
        <v>42</v>
      </c>
      <c r="G22" s="47" t="s">
        <v>38</v>
      </c>
      <c r="H22" s="47" t="s">
        <v>74</v>
      </c>
      <c r="I22" s="47" t="s">
        <v>52</v>
      </c>
      <c r="J22" s="48">
        <v>185.2</v>
      </c>
      <c r="K22" s="48"/>
      <c r="L22" s="48">
        <f t="shared" si="0"/>
        <v>0</v>
      </c>
      <c r="M22" s="48">
        <v>185.2</v>
      </c>
      <c r="N22" s="48"/>
    </row>
    <row r="23" spans="1:14" x14ac:dyDescent="0.25">
      <c r="A23" s="38" t="s">
        <v>61</v>
      </c>
      <c r="B23" s="105">
        <v>650</v>
      </c>
      <c r="C23" s="47" t="s">
        <v>38</v>
      </c>
      <c r="D23" s="47" t="s">
        <v>43</v>
      </c>
      <c r="E23" s="47" t="s">
        <v>144</v>
      </c>
      <c r="F23" s="47" t="s">
        <v>42</v>
      </c>
      <c r="G23" s="47" t="s">
        <v>38</v>
      </c>
      <c r="H23" s="47" t="s">
        <v>74</v>
      </c>
      <c r="I23" s="47" t="s">
        <v>75</v>
      </c>
      <c r="J23" s="48">
        <v>33</v>
      </c>
      <c r="K23" s="45"/>
      <c r="L23" s="48">
        <f t="shared" si="0"/>
        <v>0</v>
      </c>
      <c r="M23" s="48">
        <v>33</v>
      </c>
      <c r="N23" s="45"/>
    </row>
    <row r="24" spans="1:14" ht="26.25" x14ac:dyDescent="0.25">
      <c r="A24" s="54" t="s">
        <v>113</v>
      </c>
      <c r="B24" s="106">
        <v>650</v>
      </c>
      <c r="C24" s="44" t="s">
        <v>38</v>
      </c>
      <c r="D24" s="44" t="s">
        <v>100</v>
      </c>
      <c r="E24" s="44" t="s">
        <v>39</v>
      </c>
      <c r="F24" s="44" t="s">
        <v>42</v>
      </c>
      <c r="G24" s="44" t="s">
        <v>39</v>
      </c>
      <c r="H24" s="44" t="s">
        <v>68</v>
      </c>
      <c r="I24" s="44" t="s">
        <v>40</v>
      </c>
      <c r="J24" s="45">
        <f>J25+J27</f>
        <v>115.1</v>
      </c>
      <c r="K24" s="48"/>
      <c r="L24" s="45">
        <f t="shared" si="0"/>
        <v>0</v>
      </c>
      <c r="M24" s="45">
        <f>M25+M27</f>
        <v>115.1</v>
      </c>
      <c r="N24" s="48"/>
    </row>
    <row r="25" spans="1:14" ht="39" x14ac:dyDescent="0.25">
      <c r="A25" s="38" t="s">
        <v>115</v>
      </c>
      <c r="B25" s="103">
        <v>650</v>
      </c>
      <c r="C25" s="47" t="s">
        <v>38</v>
      </c>
      <c r="D25" s="47" t="s">
        <v>100</v>
      </c>
      <c r="E25" s="47" t="s">
        <v>149</v>
      </c>
      <c r="F25" s="47" t="s">
        <v>42</v>
      </c>
      <c r="G25" s="47" t="s">
        <v>41</v>
      </c>
      <c r="H25" s="47" t="s">
        <v>114</v>
      </c>
      <c r="I25" s="47" t="s">
        <v>40</v>
      </c>
      <c r="J25" s="48">
        <f>J26</f>
        <v>62.6</v>
      </c>
      <c r="K25" s="48"/>
      <c r="L25" s="48">
        <f t="shared" si="0"/>
        <v>0</v>
      </c>
      <c r="M25" s="48">
        <f>M26</f>
        <v>62.6</v>
      </c>
      <c r="N25" s="48"/>
    </row>
    <row r="26" spans="1:14" x14ac:dyDescent="0.25">
      <c r="A26" s="55" t="s">
        <v>62</v>
      </c>
      <c r="B26" s="107">
        <v>650</v>
      </c>
      <c r="C26" s="47" t="s">
        <v>38</v>
      </c>
      <c r="D26" s="47" t="s">
        <v>100</v>
      </c>
      <c r="E26" s="47" t="s">
        <v>149</v>
      </c>
      <c r="F26" s="47" t="s">
        <v>42</v>
      </c>
      <c r="G26" s="47" t="s">
        <v>41</v>
      </c>
      <c r="H26" s="47" t="s">
        <v>114</v>
      </c>
      <c r="I26" s="47" t="s">
        <v>102</v>
      </c>
      <c r="J26" s="48">
        <v>62.6</v>
      </c>
      <c r="K26" s="48"/>
      <c r="L26" s="48">
        <f t="shared" si="0"/>
        <v>0</v>
      </c>
      <c r="M26" s="48">
        <v>62.6</v>
      </c>
      <c r="N26" s="48"/>
    </row>
    <row r="27" spans="1:14" ht="39" x14ac:dyDescent="0.25">
      <c r="A27" s="55" t="s">
        <v>138</v>
      </c>
      <c r="B27" s="107">
        <v>650</v>
      </c>
      <c r="C27" s="47" t="s">
        <v>38</v>
      </c>
      <c r="D27" s="47" t="s">
        <v>100</v>
      </c>
      <c r="E27" s="47" t="s">
        <v>55</v>
      </c>
      <c r="F27" s="47" t="s">
        <v>42</v>
      </c>
      <c r="G27" s="47" t="s">
        <v>41</v>
      </c>
      <c r="H27" s="47" t="s">
        <v>114</v>
      </c>
      <c r="I27" s="47" t="s">
        <v>40</v>
      </c>
      <c r="J27" s="48">
        <f>J28</f>
        <v>52.5</v>
      </c>
      <c r="K27" s="48"/>
      <c r="L27" s="48">
        <f t="shared" si="0"/>
        <v>0</v>
      </c>
      <c r="M27" s="48">
        <f>M28</f>
        <v>52.5</v>
      </c>
      <c r="N27" s="48"/>
    </row>
    <row r="28" spans="1:14" x14ac:dyDescent="0.25">
      <c r="A28" s="55" t="s">
        <v>62</v>
      </c>
      <c r="B28" s="107">
        <v>650</v>
      </c>
      <c r="C28" s="47" t="s">
        <v>38</v>
      </c>
      <c r="D28" s="47" t="s">
        <v>100</v>
      </c>
      <c r="E28" s="47" t="s">
        <v>55</v>
      </c>
      <c r="F28" s="47" t="s">
        <v>42</v>
      </c>
      <c r="G28" s="47" t="s">
        <v>41</v>
      </c>
      <c r="H28" s="47" t="s">
        <v>114</v>
      </c>
      <c r="I28" s="47" t="s">
        <v>102</v>
      </c>
      <c r="J28" s="48">
        <v>52.5</v>
      </c>
      <c r="K28" s="48"/>
      <c r="L28" s="48">
        <f t="shared" si="0"/>
        <v>0</v>
      </c>
      <c r="M28" s="48">
        <v>52.5</v>
      </c>
      <c r="N28" s="48"/>
    </row>
    <row r="29" spans="1:14" x14ac:dyDescent="0.25">
      <c r="A29" s="56" t="s">
        <v>196</v>
      </c>
      <c r="B29" s="106" t="s">
        <v>111</v>
      </c>
      <c r="C29" s="44" t="s">
        <v>38</v>
      </c>
      <c r="D29" s="44" t="s">
        <v>197</v>
      </c>
      <c r="E29" s="44" t="s">
        <v>39</v>
      </c>
      <c r="F29" s="44" t="s">
        <v>42</v>
      </c>
      <c r="G29" s="44" t="s">
        <v>39</v>
      </c>
      <c r="H29" s="44" t="s">
        <v>68</v>
      </c>
      <c r="I29" s="44" t="s">
        <v>40</v>
      </c>
      <c r="J29" s="45">
        <f>J30</f>
        <v>319</v>
      </c>
      <c r="K29" s="45"/>
      <c r="L29" s="45">
        <f t="shared" si="0"/>
        <v>0</v>
      </c>
      <c r="M29" s="45">
        <f>M30</f>
        <v>319</v>
      </c>
      <c r="N29" s="45"/>
    </row>
    <row r="30" spans="1:14" x14ac:dyDescent="0.25">
      <c r="A30" s="53" t="s">
        <v>198</v>
      </c>
      <c r="B30" s="103">
        <v>650</v>
      </c>
      <c r="C30" s="47" t="s">
        <v>38</v>
      </c>
      <c r="D30" s="47" t="s">
        <v>197</v>
      </c>
      <c r="E30" s="47" t="s">
        <v>55</v>
      </c>
      <c r="F30" s="47" t="s">
        <v>42</v>
      </c>
      <c r="G30" s="47" t="s">
        <v>38</v>
      </c>
      <c r="H30" s="47" t="s">
        <v>199</v>
      </c>
      <c r="I30" s="47" t="s">
        <v>40</v>
      </c>
      <c r="J30" s="48">
        <f t="shared" ref="J30" si="3">J31</f>
        <v>319</v>
      </c>
      <c r="K30" s="48"/>
      <c r="L30" s="48">
        <f t="shared" si="0"/>
        <v>0</v>
      </c>
      <c r="M30" s="48">
        <f t="shared" ref="M30" si="4">M31</f>
        <v>319</v>
      </c>
      <c r="N30" s="48"/>
    </row>
    <row r="31" spans="1:14" ht="26.25" x14ac:dyDescent="0.25">
      <c r="A31" s="53" t="s">
        <v>200</v>
      </c>
      <c r="B31" s="103">
        <v>650</v>
      </c>
      <c r="C31" s="47" t="s">
        <v>38</v>
      </c>
      <c r="D31" s="47" t="s">
        <v>197</v>
      </c>
      <c r="E31" s="47" t="s">
        <v>55</v>
      </c>
      <c r="F31" s="47" t="s">
        <v>42</v>
      </c>
      <c r="G31" s="47" t="s">
        <v>38</v>
      </c>
      <c r="H31" s="47" t="s">
        <v>199</v>
      </c>
      <c r="I31" s="47" t="s">
        <v>201</v>
      </c>
      <c r="J31" s="48">
        <v>319</v>
      </c>
      <c r="K31" s="48"/>
      <c r="L31" s="48">
        <f t="shared" si="0"/>
        <v>0</v>
      </c>
      <c r="M31" s="48">
        <v>319</v>
      </c>
      <c r="N31" s="48"/>
    </row>
    <row r="32" spans="1:14" x14ac:dyDescent="0.25">
      <c r="A32" s="58" t="s">
        <v>13</v>
      </c>
      <c r="B32" s="104">
        <v>650</v>
      </c>
      <c r="C32" s="59" t="s">
        <v>38</v>
      </c>
      <c r="D32" s="59" t="s">
        <v>76</v>
      </c>
      <c r="E32" s="59" t="s">
        <v>39</v>
      </c>
      <c r="F32" s="59" t="s">
        <v>42</v>
      </c>
      <c r="G32" s="59" t="s">
        <v>39</v>
      </c>
      <c r="H32" s="59" t="s">
        <v>68</v>
      </c>
      <c r="I32" s="59" t="s">
        <v>40</v>
      </c>
      <c r="J32" s="60">
        <f>J33</f>
        <v>100</v>
      </c>
      <c r="K32" s="48"/>
      <c r="L32" s="60">
        <f t="shared" si="0"/>
        <v>0</v>
      </c>
      <c r="M32" s="60">
        <f>M33</f>
        <v>100</v>
      </c>
      <c r="N32" s="48"/>
    </row>
    <row r="33" spans="1:14" x14ac:dyDescent="0.25">
      <c r="A33" s="38" t="s">
        <v>139</v>
      </c>
      <c r="B33" s="103">
        <v>650</v>
      </c>
      <c r="C33" s="47" t="s">
        <v>38</v>
      </c>
      <c r="D33" s="47" t="s">
        <v>76</v>
      </c>
      <c r="E33" s="47" t="s">
        <v>149</v>
      </c>
      <c r="F33" s="47" t="s">
        <v>42</v>
      </c>
      <c r="G33" s="47" t="s">
        <v>45</v>
      </c>
      <c r="H33" s="47" t="s">
        <v>78</v>
      </c>
      <c r="I33" s="47" t="s">
        <v>40</v>
      </c>
      <c r="J33" s="48">
        <f t="shared" ref="J33" si="5">J34</f>
        <v>100</v>
      </c>
      <c r="K33" s="48"/>
      <c r="L33" s="48">
        <f t="shared" si="0"/>
        <v>0</v>
      </c>
      <c r="M33" s="48">
        <f t="shared" ref="M33" si="6">M34</f>
        <v>100</v>
      </c>
      <c r="N33" s="48"/>
    </row>
    <row r="34" spans="1:14" x14ac:dyDescent="0.25">
      <c r="A34" s="38" t="s">
        <v>14</v>
      </c>
      <c r="B34" s="103">
        <v>650</v>
      </c>
      <c r="C34" s="47" t="s">
        <v>38</v>
      </c>
      <c r="D34" s="47" t="s">
        <v>76</v>
      </c>
      <c r="E34" s="47" t="s">
        <v>149</v>
      </c>
      <c r="F34" s="47" t="s">
        <v>42</v>
      </c>
      <c r="G34" s="47" t="s">
        <v>45</v>
      </c>
      <c r="H34" s="47" t="s">
        <v>78</v>
      </c>
      <c r="I34" s="47" t="s">
        <v>57</v>
      </c>
      <c r="J34" s="48">
        <v>100</v>
      </c>
      <c r="K34" s="48"/>
      <c r="L34" s="48">
        <f t="shared" si="0"/>
        <v>0</v>
      </c>
      <c r="M34" s="48">
        <v>100</v>
      </c>
      <c r="N34" s="48"/>
    </row>
    <row r="35" spans="1:14" x14ac:dyDescent="0.25">
      <c r="A35" s="61" t="s">
        <v>15</v>
      </c>
      <c r="B35" s="108">
        <v>650</v>
      </c>
      <c r="C35" s="44" t="s">
        <v>38</v>
      </c>
      <c r="D35" s="44" t="s">
        <v>49</v>
      </c>
      <c r="E35" s="44" t="s">
        <v>39</v>
      </c>
      <c r="F35" s="44" t="s">
        <v>42</v>
      </c>
      <c r="G35" s="44" t="s">
        <v>39</v>
      </c>
      <c r="H35" s="44" t="s">
        <v>68</v>
      </c>
      <c r="I35" s="44" t="s">
        <v>40</v>
      </c>
      <c r="J35" s="45">
        <f>J40+J36+J42+J44</f>
        <v>14634.499999999998</v>
      </c>
      <c r="K35" s="42"/>
      <c r="L35" s="45">
        <f t="shared" si="0"/>
        <v>0</v>
      </c>
      <c r="M35" s="45">
        <f>M40+M36+M42+M44</f>
        <v>14634.499999999998</v>
      </c>
      <c r="N35" s="42"/>
    </row>
    <row r="36" spans="1:14" ht="26.25" x14ac:dyDescent="0.25">
      <c r="A36" s="38" t="s">
        <v>87</v>
      </c>
      <c r="B36" s="109">
        <v>650</v>
      </c>
      <c r="C36" s="47" t="s">
        <v>38</v>
      </c>
      <c r="D36" s="47" t="s">
        <v>49</v>
      </c>
      <c r="E36" s="47" t="s">
        <v>144</v>
      </c>
      <c r="F36" s="47" t="s">
        <v>42</v>
      </c>
      <c r="G36" s="47" t="s">
        <v>41</v>
      </c>
      <c r="H36" s="47" t="s">
        <v>88</v>
      </c>
      <c r="I36" s="47" t="s">
        <v>40</v>
      </c>
      <c r="J36" s="48">
        <f>J37+J38+J39</f>
        <v>14523.399999999998</v>
      </c>
      <c r="K36" s="45"/>
      <c r="L36" s="48">
        <f t="shared" si="0"/>
        <v>0</v>
      </c>
      <c r="M36" s="48">
        <f>M37+M38+M39</f>
        <v>14523.399999999998</v>
      </c>
      <c r="N36" s="45"/>
    </row>
    <row r="37" spans="1:14" x14ac:dyDescent="0.25">
      <c r="A37" s="38" t="s">
        <v>17</v>
      </c>
      <c r="B37" s="103">
        <v>650</v>
      </c>
      <c r="C37" s="47" t="s">
        <v>38</v>
      </c>
      <c r="D37" s="47" t="s">
        <v>49</v>
      </c>
      <c r="E37" s="47" t="s">
        <v>144</v>
      </c>
      <c r="F37" s="47" t="s">
        <v>42</v>
      </c>
      <c r="G37" s="47" t="s">
        <v>41</v>
      </c>
      <c r="H37" s="47" t="s">
        <v>88</v>
      </c>
      <c r="I37" s="47" t="s">
        <v>67</v>
      </c>
      <c r="J37" s="48">
        <v>10571.3</v>
      </c>
      <c r="K37" s="48"/>
      <c r="L37" s="48">
        <f t="shared" si="0"/>
        <v>0</v>
      </c>
      <c r="M37" s="48">
        <v>10571.3</v>
      </c>
      <c r="N37" s="48"/>
    </row>
    <row r="38" spans="1:14" ht="26.25" x14ac:dyDescent="0.25">
      <c r="A38" s="38" t="s">
        <v>65</v>
      </c>
      <c r="B38" s="109">
        <v>650</v>
      </c>
      <c r="C38" s="47" t="s">
        <v>38</v>
      </c>
      <c r="D38" s="47" t="s">
        <v>49</v>
      </c>
      <c r="E38" s="47" t="s">
        <v>144</v>
      </c>
      <c r="F38" s="47" t="s">
        <v>42</v>
      </c>
      <c r="G38" s="47" t="s">
        <v>41</v>
      </c>
      <c r="H38" s="47" t="s">
        <v>88</v>
      </c>
      <c r="I38" s="47" t="s">
        <v>52</v>
      </c>
      <c r="J38" s="48">
        <v>3837.8</v>
      </c>
      <c r="K38" s="45"/>
      <c r="L38" s="48">
        <f t="shared" si="0"/>
        <v>0</v>
      </c>
      <c r="M38" s="48">
        <v>3837.8</v>
      </c>
      <c r="N38" s="45"/>
    </row>
    <row r="39" spans="1:14" x14ac:dyDescent="0.25">
      <c r="A39" s="38" t="s">
        <v>61</v>
      </c>
      <c r="B39" s="103">
        <v>650</v>
      </c>
      <c r="C39" s="47" t="s">
        <v>38</v>
      </c>
      <c r="D39" s="47" t="s">
        <v>49</v>
      </c>
      <c r="E39" s="47" t="s">
        <v>144</v>
      </c>
      <c r="F39" s="47" t="s">
        <v>42</v>
      </c>
      <c r="G39" s="47" t="s">
        <v>41</v>
      </c>
      <c r="H39" s="47" t="s">
        <v>88</v>
      </c>
      <c r="I39" s="47" t="s">
        <v>75</v>
      </c>
      <c r="J39" s="48">
        <v>114.3</v>
      </c>
      <c r="K39" s="73"/>
      <c r="L39" s="48">
        <f t="shared" si="0"/>
        <v>0</v>
      </c>
      <c r="M39" s="48">
        <v>114.3</v>
      </c>
      <c r="N39" s="73"/>
    </row>
    <row r="40" spans="1:14" ht="26.25" x14ac:dyDescent="0.25">
      <c r="A40" s="63" t="s">
        <v>128</v>
      </c>
      <c r="B40" s="103">
        <v>650</v>
      </c>
      <c r="C40" s="47" t="s">
        <v>38</v>
      </c>
      <c r="D40" s="47" t="s">
        <v>49</v>
      </c>
      <c r="E40" s="47" t="s">
        <v>153</v>
      </c>
      <c r="F40" s="47" t="s">
        <v>50</v>
      </c>
      <c r="G40" s="47" t="s">
        <v>38</v>
      </c>
      <c r="H40" s="47" t="s">
        <v>79</v>
      </c>
      <c r="I40" s="47" t="s">
        <v>40</v>
      </c>
      <c r="J40" s="48">
        <f>J41</f>
        <v>100</v>
      </c>
      <c r="K40" s="48"/>
      <c r="L40" s="48">
        <f t="shared" si="0"/>
        <v>0</v>
      </c>
      <c r="M40" s="48">
        <f>M41</f>
        <v>100</v>
      </c>
      <c r="N40" s="48"/>
    </row>
    <row r="41" spans="1:14" ht="26.25" x14ac:dyDescent="0.25">
      <c r="A41" s="38" t="s">
        <v>65</v>
      </c>
      <c r="B41" s="103">
        <v>650</v>
      </c>
      <c r="C41" s="47" t="s">
        <v>38</v>
      </c>
      <c r="D41" s="47" t="s">
        <v>49</v>
      </c>
      <c r="E41" s="47" t="s">
        <v>153</v>
      </c>
      <c r="F41" s="47" t="s">
        <v>50</v>
      </c>
      <c r="G41" s="47" t="s">
        <v>38</v>
      </c>
      <c r="H41" s="47" t="s">
        <v>79</v>
      </c>
      <c r="I41" s="47" t="s">
        <v>52</v>
      </c>
      <c r="J41" s="48">
        <v>100</v>
      </c>
      <c r="K41" s="48"/>
      <c r="L41" s="48">
        <f t="shared" si="0"/>
        <v>0</v>
      </c>
      <c r="M41" s="48">
        <v>100</v>
      </c>
      <c r="N41" s="48"/>
    </row>
    <row r="42" spans="1:14" ht="26.25" x14ac:dyDescent="0.25">
      <c r="A42" s="63" t="s">
        <v>128</v>
      </c>
      <c r="B42" s="103">
        <v>650</v>
      </c>
      <c r="C42" s="47" t="s">
        <v>38</v>
      </c>
      <c r="D42" s="29" t="s">
        <v>49</v>
      </c>
      <c r="E42" s="29" t="s">
        <v>153</v>
      </c>
      <c r="F42" s="29" t="s">
        <v>58</v>
      </c>
      <c r="G42" s="29" t="s">
        <v>38</v>
      </c>
      <c r="H42" s="29" t="s">
        <v>79</v>
      </c>
      <c r="I42" s="29" t="s">
        <v>40</v>
      </c>
      <c r="J42" s="48">
        <f>J43</f>
        <v>10</v>
      </c>
      <c r="K42" s="48"/>
      <c r="L42" s="48">
        <f t="shared" si="0"/>
        <v>0</v>
      </c>
      <c r="M42" s="48">
        <f>M43</f>
        <v>10</v>
      </c>
      <c r="N42" s="48"/>
    </row>
    <row r="43" spans="1:14" ht="26.25" x14ac:dyDescent="0.25">
      <c r="A43" s="38" t="s">
        <v>65</v>
      </c>
      <c r="B43" s="103">
        <v>650</v>
      </c>
      <c r="C43" s="47" t="s">
        <v>38</v>
      </c>
      <c r="D43" s="29" t="s">
        <v>49</v>
      </c>
      <c r="E43" s="29" t="s">
        <v>153</v>
      </c>
      <c r="F43" s="29" t="s">
        <v>58</v>
      </c>
      <c r="G43" s="29" t="s">
        <v>38</v>
      </c>
      <c r="H43" s="29" t="s">
        <v>79</v>
      </c>
      <c r="I43" s="29" t="s">
        <v>52</v>
      </c>
      <c r="J43" s="48">
        <v>10</v>
      </c>
      <c r="K43" s="48"/>
      <c r="L43" s="48">
        <f t="shared" si="0"/>
        <v>0</v>
      </c>
      <c r="M43" s="48">
        <v>10</v>
      </c>
      <c r="N43" s="48"/>
    </row>
    <row r="44" spans="1:14" ht="26.25" x14ac:dyDescent="0.25">
      <c r="A44" s="53" t="s">
        <v>205</v>
      </c>
      <c r="B44" s="103">
        <v>650</v>
      </c>
      <c r="C44" s="47" t="s">
        <v>38</v>
      </c>
      <c r="D44" s="29" t="s">
        <v>49</v>
      </c>
      <c r="E44" s="29" t="s">
        <v>149</v>
      </c>
      <c r="F44" s="29" t="s">
        <v>42</v>
      </c>
      <c r="G44" s="29" t="s">
        <v>38</v>
      </c>
      <c r="H44" s="25" t="s">
        <v>206</v>
      </c>
      <c r="I44" s="29" t="s">
        <v>40</v>
      </c>
      <c r="J44" s="48">
        <f>J45</f>
        <v>1.1000000000000001</v>
      </c>
      <c r="K44" s="48"/>
      <c r="L44" s="48">
        <f t="shared" si="0"/>
        <v>0</v>
      </c>
      <c r="M44" s="48">
        <f>M45</f>
        <v>1.1000000000000001</v>
      </c>
      <c r="N44" s="48"/>
    </row>
    <row r="45" spans="1:14" ht="26.25" x14ac:dyDescent="0.25">
      <c r="A45" s="66" t="s">
        <v>65</v>
      </c>
      <c r="B45" s="103">
        <v>650</v>
      </c>
      <c r="C45" s="47" t="s">
        <v>38</v>
      </c>
      <c r="D45" s="29" t="s">
        <v>49</v>
      </c>
      <c r="E45" s="29" t="s">
        <v>149</v>
      </c>
      <c r="F45" s="29" t="s">
        <v>42</v>
      </c>
      <c r="G45" s="29" t="s">
        <v>38</v>
      </c>
      <c r="H45" s="25" t="s">
        <v>206</v>
      </c>
      <c r="I45" s="29" t="s">
        <v>52</v>
      </c>
      <c r="J45" s="48">
        <v>1.1000000000000001</v>
      </c>
      <c r="K45" s="48"/>
      <c r="L45" s="48">
        <f t="shared" si="0"/>
        <v>0</v>
      </c>
      <c r="M45" s="48">
        <v>1.1000000000000001</v>
      </c>
      <c r="N45" s="48"/>
    </row>
    <row r="46" spans="1:14" x14ac:dyDescent="0.25">
      <c r="A46" s="40" t="s">
        <v>18</v>
      </c>
      <c r="B46" s="110">
        <v>650</v>
      </c>
      <c r="C46" s="41" t="s">
        <v>41</v>
      </c>
      <c r="D46" s="41" t="s">
        <v>39</v>
      </c>
      <c r="E46" s="41" t="s">
        <v>39</v>
      </c>
      <c r="F46" s="41" t="s">
        <v>42</v>
      </c>
      <c r="G46" s="41" t="s">
        <v>39</v>
      </c>
      <c r="H46" s="41" t="s">
        <v>68</v>
      </c>
      <c r="I46" s="41" t="s">
        <v>40</v>
      </c>
      <c r="J46" s="42">
        <f t="shared" ref="J46:N48" si="7">J47</f>
        <v>466.4</v>
      </c>
      <c r="K46" s="42">
        <f t="shared" si="7"/>
        <v>466.4</v>
      </c>
      <c r="L46" s="42">
        <f t="shared" si="0"/>
        <v>0</v>
      </c>
      <c r="M46" s="42">
        <f t="shared" si="7"/>
        <v>466.4</v>
      </c>
      <c r="N46" s="42">
        <f t="shared" si="7"/>
        <v>466.4</v>
      </c>
    </row>
    <row r="47" spans="1:14" x14ac:dyDescent="0.25">
      <c r="A47" s="67" t="s">
        <v>135</v>
      </c>
      <c r="B47" s="104">
        <v>650</v>
      </c>
      <c r="C47" s="44" t="s">
        <v>41</v>
      </c>
      <c r="D47" s="44" t="s">
        <v>45</v>
      </c>
      <c r="E47" s="44" t="s">
        <v>39</v>
      </c>
      <c r="F47" s="44" t="s">
        <v>42</v>
      </c>
      <c r="G47" s="44" t="s">
        <v>39</v>
      </c>
      <c r="H47" s="44" t="s">
        <v>68</v>
      </c>
      <c r="I47" s="44" t="s">
        <v>40</v>
      </c>
      <c r="J47" s="45">
        <f t="shared" si="7"/>
        <v>466.4</v>
      </c>
      <c r="K47" s="45">
        <f t="shared" si="7"/>
        <v>466.4</v>
      </c>
      <c r="L47" s="45">
        <f t="shared" si="0"/>
        <v>0</v>
      </c>
      <c r="M47" s="45">
        <f t="shared" si="7"/>
        <v>466.4</v>
      </c>
      <c r="N47" s="45">
        <f t="shared" si="7"/>
        <v>466.4</v>
      </c>
    </row>
    <row r="48" spans="1:14" ht="25.5" x14ac:dyDescent="0.25">
      <c r="A48" s="68" t="s">
        <v>89</v>
      </c>
      <c r="B48" s="111">
        <v>650</v>
      </c>
      <c r="C48" s="47" t="s">
        <v>41</v>
      </c>
      <c r="D48" s="47" t="s">
        <v>45</v>
      </c>
      <c r="E48" s="47" t="s">
        <v>55</v>
      </c>
      <c r="F48" s="47" t="s">
        <v>42</v>
      </c>
      <c r="G48" s="47" t="s">
        <v>38</v>
      </c>
      <c r="H48" s="47" t="s">
        <v>90</v>
      </c>
      <c r="I48" s="47" t="s">
        <v>40</v>
      </c>
      <c r="J48" s="48">
        <f t="shared" si="7"/>
        <v>466.4</v>
      </c>
      <c r="K48" s="48">
        <f t="shared" si="7"/>
        <v>466.4</v>
      </c>
      <c r="L48" s="48">
        <f t="shared" si="0"/>
        <v>0</v>
      </c>
      <c r="M48" s="48">
        <f t="shared" si="7"/>
        <v>466.4</v>
      </c>
      <c r="N48" s="48">
        <f t="shared" si="7"/>
        <v>466.4</v>
      </c>
    </row>
    <row r="49" spans="1:14" x14ac:dyDescent="0.25">
      <c r="A49" s="38" t="s">
        <v>71</v>
      </c>
      <c r="B49" s="103">
        <v>650</v>
      </c>
      <c r="C49" s="47" t="s">
        <v>41</v>
      </c>
      <c r="D49" s="47" t="s">
        <v>45</v>
      </c>
      <c r="E49" s="47" t="s">
        <v>55</v>
      </c>
      <c r="F49" s="47" t="s">
        <v>42</v>
      </c>
      <c r="G49" s="47" t="s">
        <v>38</v>
      </c>
      <c r="H49" s="47" t="s">
        <v>90</v>
      </c>
      <c r="I49" s="47" t="s">
        <v>72</v>
      </c>
      <c r="J49" s="48">
        <v>466.4</v>
      </c>
      <c r="K49" s="48">
        <v>466.4</v>
      </c>
      <c r="L49" s="48">
        <f t="shared" si="0"/>
        <v>0</v>
      </c>
      <c r="M49" s="48">
        <v>466.4</v>
      </c>
      <c r="N49" s="48">
        <v>466.4</v>
      </c>
    </row>
    <row r="50" spans="1:14" x14ac:dyDescent="0.25">
      <c r="A50" s="69" t="s">
        <v>21</v>
      </c>
      <c r="B50" s="110">
        <v>650</v>
      </c>
      <c r="C50" s="41" t="s">
        <v>45</v>
      </c>
      <c r="D50" s="41" t="s">
        <v>39</v>
      </c>
      <c r="E50" s="41" t="s">
        <v>39</v>
      </c>
      <c r="F50" s="41" t="s">
        <v>42</v>
      </c>
      <c r="G50" s="41" t="s">
        <v>39</v>
      </c>
      <c r="H50" s="41" t="s">
        <v>68</v>
      </c>
      <c r="I50" s="41" t="s">
        <v>40</v>
      </c>
      <c r="J50" s="42">
        <f>J51+J54+J57</f>
        <v>948.90000000000009</v>
      </c>
      <c r="K50" s="42">
        <f>K51+K54</f>
        <v>78</v>
      </c>
      <c r="L50" s="42">
        <f t="shared" si="0"/>
        <v>-739.00000000000011</v>
      </c>
      <c r="M50" s="42">
        <f>M51+M54+M57</f>
        <v>209.89999999999998</v>
      </c>
      <c r="N50" s="42">
        <f>N51+N54</f>
        <v>78</v>
      </c>
    </row>
    <row r="51" spans="1:14" x14ac:dyDescent="0.25">
      <c r="A51" s="54" t="s">
        <v>106</v>
      </c>
      <c r="B51" s="104">
        <v>650</v>
      </c>
      <c r="C51" s="44" t="s">
        <v>45</v>
      </c>
      <c r="D51" s="44" t="s">
        <v>43</v>
      </c>
      <c r="E51" s="44" t="s">
        <v>39</v>
      </c>
      <c r="F51" s="44" t="s">
        <v>42</v>
      </c>
      <c r="G51" s="44" t="s">
        <v>39</v>
      </c>
      <c r="H51" s="44" t="s">
        <v>68</v>
      </c>
      <c r="I51" s="44" t="s">
        <v>40</v>
      </c>
      <c r="J51" s="45">
        <f>J52</f>
        <v>78</v>
      </c>
      <c r="K51" s="45">
        <f>K52</f>
        <v>78</v>
      </c>
      <c r="L51" s="45">
        <f t="shared" si="0"/>
        <v>0</v>
      </c>
      <c r="M51" s="45">
        <f>M52</f>
        <v>78</v>
      </c>
      <c r="N51" s="45">
        <f>N52</f>
        <v>78</v>
      </c>
    </row>
    <row r="52" spans="1:14" ht="77.25" x14ac:dyDescent="0.25">
      <c r="A52" s="53" t="s">
        <v>155</v>
      </c>
      <c r="B52" s="103">
        <v>650</v>
      </c>
      <c r="C52" s="47" t="s">
        <v>45</v>
      </c>
      <c r="D52" s="47" t="s">
        <v>43</v>
      </c>
      <c r="E52" s="47" t="s">
        <v>153</v>
      </c>
      <c r="F52" s="47" t="s">
        <v>44</v>
      </c>
      <c r="G52" s="47" t="s">
        <v>38</v>
      </c>
      <c r="H52" s="47" t="s">
        <v>92</v>
      </c>
      <c r="I52" s="47" t="s">
        <v>40</v>
      </c>
      <c r="J52" s="48">
        <f>J53</f>
        <v>78</v>
      </c>
      <c r="K52" s="48">
        <f>K53</f>
        <v>78</v>
      </c>
      <c r="L52" s="48">
        <f t="shared" si="0"/>
        <v>0</v>
      </c>
      <c r="M52" s="48">
        <f>M53</f>
        <v>78</v>
      </c>
      <c r="N52" s="48">
        <f>N53</f>
        <v>78</v>
      </c>
    </row>
    <row r="53" spans="1:14" ht="26.25" x14ac:dyDescent="0.25">
      <c r="A53" s="38" t="s">
        <v>65</v>
      </c>
      <c r="B53" s="103">
        <v>650</v>
      </c>
      <c r="C53" s="47" t="s">
        <v>45</v>
      </c>
      <c r="D53" s="47" t="s">
        <v>43</v>
      </c>
      <c r="E53" s="47" t="s">
        <v>153</v>
      </c>
      <c r="F53" s="47" t="s">
        <v>44</v>
      </c>
      <c r="G53" s="47" t="s">
        <v>38</v>
      </c>
      <c r="H53" s="47" t="s">
        <v>92</v>
      </c>
      <c r="I53" s="47" t="s">
        <v>52</v>
      </c>
      <c r="J53" s="48">
        <v>78</v>
      </c>
      <c r="K53" s="48">
        <v>78</v>
      </c>
      <c r="L53" s="48">
        <f t="shared" si="0"/>
        <v>0</v>
      </c>
      <c r="M53" s="48">
        <v>78</v>
      </c>
      <c r="N53" s="48">
        <v>78</v>
      </c>
    </row>
    <row r="54" spans="1:14" ht="26.25" x14ac:dyDescent="0.25">
      <c r="A54" s="54" t="s">
        <v>137</v>
      </c>
      <c r="B54" s="112">
        <v>650</v>
      </c>
      <c r="C54" s="44" t="s">
        <v>45</v>
      </c>
      <c r="D54" s="44" t="s">
        <v>46</v>
      </c>
      <c r="E54" s="44" t="s">
        <v>39</v>
      </c>
      <c r="F54" s="44" t="s">
        <v>42</v>
      </c>
      <c r="G54" s="44" t="s">
        <v>39</v>
      </c>
      <c r="H54" s="44" t="s">
        <v>68</v>
      </c>
      <c r="I54" s="44" t="s">
        <v>40</v>
      </c>
      <c r="J54" s="45">
        <f>J55</f>
        <v>495.7</v>
      </c>
      <c r="K54" s="45"/>
      <c r="L54" s="45">
        <f t="shared" si="0"/>
        <v>-400</v>
      </c>
      <c r="M54" s="45">
        <f>M55</f>
        <v>95.7</v>
      </c>
      <c r="N54" s="45"/>
    </row>
    <row r="55" spans="1:14" ht="26.25" x14ac:dyDescent="0.25">
      <c r="A55" s="38" t="s">
        <v>123</v>
      </c>
      <c r="B55" s="32">
        <v>650</v>
      </c>
      <c r="C55" s="47" t="s">
        <v>45</v>
      </c>
      <c r="D55" s="47" t="s">
        <v>46</v>
      </c>
      <c r="E55" s="47" t="s">
        <v>156</v>
      </c>
      <c r="F55" s="47" t="s">
        <v>42</v>
      </c>
      <c r="G55" s="47" t="s">
        <v>41</v>
      </c>
      <c r="H55" s="47" t="s">
        <v>122</v>
      </c>
      <c r="I55" s="47" t="s">
        <v>40</v>
      </c>
      <c r="J55" s="48">
        <f>J56</f>
        <v>495.7</v>
      </c>
      <c r="K55" s="33"/>
      <c r="L55" s="48">
        <f t="shared" si="0"/>
        <v>-400</v>
      </c>
      <c r="M55" s="48">
        <f>M56</f>
        <v>95.7</v>
      </c>
      <c r="N55" s="33"/>
    </row>
    <row r="56" spans="1:14" ht="26.25" x14ac:dyDescent="0.25">
      <c r="A56" s="53" t="s">
        <v>65</v>
      </c>
      <c r="B56" s="32">
        <v>650</v>
      </c>
      <c r="C56" s="47" t="s">
        <v>45</v>
      </c>
      <c r="D56" s="47" t="s">
        <v>46</v>
      </c>
      <c r="E56" s="47" t="s">
        <v>156</v>
      </c>
      <c r="F56" s="47" t="s">
        <v>42</v>
      </c>
      <c r="G56" s="47" t="s">
        <v>41</v>
      </c>
      <c r="H56" s="47" t="s">
        <v>122</v>
      </c>
      <c r="I56" s="47" t="s">
        <v>52</v>
      </c>
      <c r="J56" s="48">
        <v>495.7</v>
      </c>
      <c r="K56" s="33"/>
      <c r="L56" s="48">
        <f t="shared" si="0"/>
        <v>-400</v>
      </c>
      <c r="M56" s="48">
        <v>95.7</v>
      </c>
      <c r="N56" s="33"/>
    </row>
    <row r="57" spans="1:14" ht="26.25" x14ac:dyDescent="0.25">
      <c r="A57" s="54" t="s">
        <v>158</v>
      </c>
      <c r="B57" s="113">
        <v>650</v>
      </c>
      <c r="C57" s="44" t="s">
        <v>45</v>
      </c>
      <c r="D57" s="44" t="s">
        <v>59</v>
      </c>
      <c r="E57" s="44" t="s">
        <v>39</v>
      </c>
      <c r="F57" s="44" t="s">
        <v>42</v>
      </c>
      <c r="G57" s="44" t="s">
        <v>39</v>
      </c>
      <c r="H57" s="44" t="s">
        <v>68</v>
      </c>
      <c r="I57" s="44" t="s">
        <v>40</v>
      </c>
      <c r="J57" s="45">
        <f>J58+J60+J62</f>
        <v>375.2</v>
      </c>
      <c r="K57" s="33"/>
      <c r="L57" s="45">
        <f t="shared" si="0"/>
        <v>-339</v>
      </c>
      <c r="M57" s="45">
        <f>M58+M60+M62</f>
        <v>36.199999999999996</v>
      </c>
      <c r="N57" s="33"/>
    </row>
    <row r="58" spans="1:14" x14ac:dyDescent="0.25">
      <c r="A58" s="70" t="s">
        <v>159</v>
      </c>
      <c r="B58" s="32">
        <v>650</v>
      </c>
      <c r="C58" s="47" t="s">
        <v>45</v>
      </c>
      <c r="D58" s="47" t="s">
        <v>59</v>
      </c>
      <c r="E58" s="47" t="s">
        <v>153</v>
      </c>
      <c r="F58" s="47" t="s">
        <v>44</v>
      </c>
      <c r="G58" s="47" t="s">
        <v>41</v>
      </c>
      <c r="H58" s="47" t="s">
        <v>83</v>
      </c>
      <c r="I58" s="47" t="s">
        <v>40</v>
      </c>
      <c r="J58" s="48">
        <f>J59</f>
        <v>28.9</v>
      </c>
      <c r="K58" s="33"/>
      <c r="L58" s="48">
        <f t="shared" si="0"/>
        <v>0</v>
      </c>
      <c r="M58" s="48">
        <f>M59</f>
        <v>28.9</v>
      </c>
      <c r="N58" s="33"/>
    </row>
    <row r="59" spans="1:14" x14ac:dyDescent="0.25">
      <c r="A59" s="49" t="s">
        <v>17</v>
      </c>
      <c r="B59" s="32">
        <v>650</v>
      </c>
      <c r="C59" s="47" t="s">
        <v>45</v>
      </c>
      <c r="D59" s="47" t="s">
        <v>59</v>
      </c>
      <c r="E59" s="47" t="s">
        <v>153</v>
      </c>
      <c r="F59" s="47" t="s">
        <v>44</v>
      </c>
      <c r="G59" s="47" t="s">
        <v>41</v>
      </c>
      <c r="H59" s="47" t="s">
        <v>83</v>
      </c>
      <c r="I59" s="47" t="s">
        <v>67</v>
      </c>
      <c r="J59" s="48">
        <v>28.9</v>
      </c>
      <c r="K59" s="33"/>
      <c r="L59" s="48">
        <f t="shared" si="0"/>
        <v>0</v>
      </c>
      <c r="M59" s="48">
        <v>28.9</v>
      </c>
      <c r="N59" s="33"/>
    </row>
    <row r="60" spans="1:14" ht="26.25" x14ac:dyDescent="0.25">
      <c r="A60" s="63" t="s">
        <v>160</v>
      </c>
      <c r="B60" s="32">
        <v>650</v>
      </c>
      <c r="C60" s="47" t="s">
        <v>45</v>
      </c>
      <c r="D60" s="47" t="s">
        <v>59</v>
      </c>
      <c r="E60" s="47" t="s">
        <v>153</v>
      </c>
      <c r="F60" s="47" t="s">
        <v>44</v>
      </c>
      <c r="G60" s="47" t="s">
        <v>41</v>
      </c>
      <c r="H60" s="47" t="s">
        <v>118</v>
      </c>
      <c r="I60" s="47" t="s">
        <v>40</v>
      </c>
      <c r="J60" s="48">
        <f>J61</f>
        <v>7.3</v>
      </c>
      <c r="K60" s="33"/>
      <c r="L60" s="48">
        <f t="shared" si="0"/>
        <v>0</v>
      </c>
      <c r="M60" s="48">
        <f>M61</f>
        <v>7.3</v>
      </c>
      <c r="N60" s="33"/>
    </row>
    <row r="61" spans="1:14" x14ac:dyDescent="0.25">
      <c r="A61" s="49" t="s">
        <v>17</v>
      </c>
      <c r="B61" s="32">
        <v>650</v>
      </c>
      <c r="C61" s="47" t="s">
        <v>45</v>
      </c>
      <c r="D61" s="47" t="s">
        <v>59</v>
      </c>
      <c r="E61" s="47" t="s">
        <v>153</v>
      </c>
      <c r="F61" s="47" t="s">
        <v>44</v>
      </c>
      <c r="G61" s="47" t="s">
        <v>41</v>
      </c>
      <c r="H61" s="47" t="s">
        <v>118</v>
      </c>
      <c r="I61" s="47" t="s">
        <v>67</v>
      </c>
      <c r="J61" s="48">
        <v>7.3</v>
      </c>
      <c r="K61" s="33"/>
      <c r="L61" s="48">
        <f t="shared" si="0"/>
        <v>0</v>
      </c>
      <c r="M61" s="48">
        <v>7.3</v>
      </c>
      <c r="N61" s="33"/>
    </row>
    <row r="62" spans="1:14" ht="26.25" x14ac:dyDescent="0.25">
      <c r="A62" s="53" t="s">
        <v>208</v>
      </c>
      <c r="B62" s="32">
        <v>650</v>
      </c>
      <c r="C62" s="47" t="s">
        <v>45</v>
      </c>
      <c r="D62" s="29" t="s">
        <v>59</v>
      </c>
      <c r="E62" s="29" t="s">
        <v>153</v>
      </c>
      <c r="F62" s="29" t="s">
        <v>44</v>
      </c>
      <c r="G62" s="25" t="s">
        <v>45</v>
      </c>
      <c r="H62" s="25" t="s">
        <v>209</v>
      </c>
      <c r="I62" s="25" t="s">
        <v>40</v>
      </c>
      <c r="J62" s="48">
        <f>J63</f>
        <v>339</v>
      </c>
      <c r="K62" s="33"/>
      <c r="L62" s="48">
        <f t="shared" si="0"/>
        <v>-339</v>
      </c>
      <c r="M62" s="48">
        <f>M63</f>
        <v>0</v>
      </c>
      <c r="N62" s="33"/>
    </row>
    <row r="63" spans="1:14" ht="26.25" x14ac:dyDescent="0.25">
      <c r="A63" s="53" t="s">
        <v>65</v>
      </c>
      <c r="B63" s="32">
        <v>650</v>
      </c>
      <c r="C63" s="47" t="s">
        <v>45</v>
      </c>
      <c r="D63" s="29" t="s">
        <v>59</v>
      </c>
      <c r="E63" s="29" t="s">
        <v>153</v>
      </c>
      <c r="F63" s="29" t="s">
        <v>44</v>
      </c>
      <c r="G63" s="25" t="s">
        <v>45</v>
      </c>
      <c r="H63" s="25" t="s">
        <v>209</v>
      </c>
      <c r="I63" s="25" t="s">
        <v>52</v>
      </c>
      <c r="J63" s="48">
        <v>339</v>
      </c>
      <c r="K63" s="33"/>
      <c r="L63" s="48">
        <f t="shared" si="0"/>
        <v>-339</v>
      </c>
      <c r="M63" s="48">
        <v>0</v>
      </c>
      <c r="N63" s="33"/>
    </row>
    <row r="64" spans="1:14" x14ac:dyDescent="0.25">
      <c r="A64" s="114" t="s">
        <v>22</v>
      </c>
      <c r="B64" s="115">
        <v>650</v>
      </c>
      <c r="C64" s="41" t="s">
        <v>43</v>
      </c>
      <c r="D64" s="41" t="s">
        <v>39</v>
      </c>
      <c r="E64" s="41" t="s">
        <v>39</v>
      </c>
      <c r="F64" s="41" t="s">
        <v>42</v>
      </c>
      <c r="G64" s="41" t="s">
        <v>39</v>
      </c>
      <c r="H64" s="41" t="s">
        <v>68</v>
      </c>
      <c r="I64" s="41" t="s">
        <v>40</v>
      </c>
      <c r="J64" s="42">
        <f>J65+J75+J78+J83+J72</f>
        <v>13467.9</v>
      </c>
      <c r="K64" s="33"/>
      <c r="L64" s="42">
        <f t="shared" si="0"/>
        <v>239</v>
      </c>
      <c r="M64" s="42">
        <f>M65+M75+M78+M83+M72</f>
        <v>13706.9</v>
      </c>
      <c r="N64" s="33"/>
    </row>
    <row r="65" spans="1:14" x14ac:dyDescent="0.25">
      <c r="A65" s="116" t="s">
        <v>23</v>
      </c>
      <c r="B65" s="113">
        <v>650</v>
      </c>
      <c r="C65" s="44" t="s">
        <v>43</v>
      </c>
      <c r="D65" s="44" t="s">
        <v>38</v>
      </c>
      <c r="E65" s="44" t="s">
        <v>39</v>
      </c>
      <c r="F65" s="44" t="s">
        <v>42</v>
      </c>
      <c r="G65" s="44" t="s">
        <v>39</v>
      </c>
      <c r="H65" s="44" t="s">
        <v>68</v>
      </c>
      <c r="I65" s="44" t="s">
        <v>40</v>
      </c>
      <c r="J65" s="45">
        <f>J70+J66+J68</f>
        <v>3137.5</v>
      </c>
      <c r="K65" s="33"/>
      <c r="L65" s="45">
        <f t="shared" si="0"/>
        <v>0</v>
      </c>
      <c r="M65" s="45">
        <f>M70+M66+M68</f>
        <v>3137.5</v>
      </c>
      <c r="N65" s="33"/>
    </row>
    <row r="66" spans="1:14" ht="26.25" x14ac:dyDescent="0.25">
      <c r="A66" s="70" t="s">
        <v>163</v>
      </c>
      <c r="B66" s="32">
        <v>650</v>
      </c>
      <c r="C66" s="47" t="s">
        <v>43</v>
      </c>
      <c r="D66" s="47" t="s">
        <v>38</v>
      </c>
      <c r="E66" s="47" t="s">
        <v>161</v>
      </c>
      <c r="F66" s="47" t="s">
        <v>42</v>
      </c>
      <c r="G66" s="47" t="s">
        <v>38</v>
      </c>
      <c r="H66" s="25" t="s">
        <v>110</v>
      </c>
      <c r="I66" s="47" t="s">
        <v>40</v>
      </c>
      <c r="J66" s="48">
        <f>J67</f>
        <v>1500</v>
      </c>
      <c r="K66" s="33"/>
      <c r="L66" s="48">
        <f t="shared" si="0"/>
        <v>0</v>
      </c>
      <c r="M66" s="48">
        <f>M67</f>
        <v>1500</v>
      </c>
      <c r="N66" s="33"/>
    </row>
    <row r="67" spans="1:14" x14ac:dyDescent="0.25">
      <c r="A67" s="53" t="s">
        <v>17</v>
      </c>
      <c r="B67" s="32">
        <v>650</v>
      </c>
      <c r="C67" s="47" t="s">
        <v>43</v>
      </c>
      <c r="D67" s="47" t="s">
        <v>38</v>
      </c>
      <c r="E67" s="47" t="s">
        <v>161</v>
      </c>
      <c r="F67" s="47" t="s">
        <v>42</v>
      </c>
      <c r="G67" s="47" t="s">
        <v>38</v>
      </c>
      <c r="H67" s="25" t="s">
        <v>110</v>
      </c>
      <c r="I67" s="47" t="s">
        <v>67</v>
      </c>
      <c r="J67" s="48">
        <v>1500</v>
      </c>
      <c r="K67" s="33"/>
      <c r="L67" s="48">
        <f t="shared" si="0"/>
        <v>0</v>
      </c>
      <c r="M67" s="48">
        <v>1500</v>
      </c>
      <c r="N67" s="33"/>
    </row>
    <row r="68" spans="1:14" x14ac:dyDescent="0.25">
      <c r="A68" s="53" t="s">
        <v>164</v>
      </c>
      <c r="B68" s="32">
        <v>650</v>
      </c>
      <c r="C68" s="47" t="s">
        <v>43</v>
      </c>
      <c r="D68" s="47" t="s">
        <v>38</v>
      </c>
      <c r="E68" s="47" t="s">
        <v>161</v>
      </c>
      <c r="F68" s="47" t="s">
        <v>42</v>
      </c>
      <c r="G68" s="47" t="s">
        <v>38</v>
      </c>
      <c r="H68" s="47" t="s">
        <v>124</v>
      </c>
      <c r="I68" s="47" t="s">
        <v>40</v>
      </c>
      <c r="J68" s="48">
        <f>J69</f>
        <v>1200</v>
      </c>
      <c r="K68" s="33"/>
      <c r="L68" s="48">
        <f t="shared" si="0"/>
        <v>0</v>
      </c>
      <c r="M68" s="48">
        <f>M69</f>
        <v>1200</v>
      </c>
      <c r="N68" s="33"/>
    </row>
    <row r="69" spans="1:14" x14ac:dyDescent="0.25">
      <c r="A69" s="53" t="s">
        <v>17</v>
      </c>
      <c r="B69" s="32">
        <v>650</v>
      </c>
      <c r="C69" s="47" t="s">
        <v>43</v>
      </c>
      <c r="D69" s="47" t="s">
        <v>38</v>
      </c>
      <c r="E69" s="47" t="s">
        <v>161</v>
      </c>
      <c r="F69" s="47" t="s">
        <v>42</v>
      </c>
      <c r="G69" s="47" t="s">
        <v>38</v>
      </c>
      <c r="H69" s="47" t="s">
        <v>124</v>
      </c>
      <c r="I69" s="47" t="s">
        <v>67</v>
      </c>
      <c r="J69" s="48">
        <v>1200</v>
      </c>
      <c r="K69" s="33"/>
      <c r="L69" s="48">
        <f t="shared" si="0"/>
        <v>0</v>
      </c>
      <c r="M69" s="48">
        <v>1200</v>
      </c>
      <c r="N69" s="33"/>
    </row>
    <row r="70" spans="1:14" ht="26.25" x14ac:dyDescent="0.25">
      <c r="A70" s="38" t="s">
        <v>128</v>
      </c>
      <c r="B70" s="32">
        <v>650</v>
      </c>
      <c r="C70" s="71" t="s">
        <v>43</v>
      </c>
      <c r="D70" s="25" t="s">
        <v>38</v>
      </c>
      <c r="E70" s="25" t="s">
        <v>161</v>
      </c>
      <c r="F70" s="25" t="s">
        <v>42</v>
      </c>
      <c r="G70" s="25" t="s">
        <v>41</v>
      </c>
      <c r="H70" s="25" t="s">
        <v>79</v>
      </c>
      <c r="I70" s="25" t="s">
        <v>40</v>
      </c>
      <c r="J70" s="48">
        <f>J71</f>
        <v>437.5</v>
      </c>
      <c r="K70" s="33"/>
      <c r="L70" s="48">
        <f t="shared" si="0"/>
        <v>0</v>
      </c>
      <c r="M70" s="48">
        <f>M71</f>
        <v>437.5</v>
      </c>
      <c r="N70" s="33"/>
    </row>
    <row r="71" spans="1:14" x14ac:dyDescent="0.25">
      <c r="A71" s="53" t="s">
        <v>17</v>
      </c>
      <c r="B71" s="32">
        <v>650</v>
      </c>
      <c r="C71" s="71" t="s">
        <v>43</v>
      </c>
      <c r="D71" s="25" t="s">
        <v>38</v>
      </c>
      <c r="E71" s="25" t="s">
        <v>161</v>
      </c>
      <c r="F71" s="25" t="s">
        <v>42</v>
      </c>
      <c r="G71" s="25" t="s">
        <v>41</v>
      </c>
      <c r="H71" s="25" t="s">
        <v>79</v>
      </c>
      <c r="I71" s="25" t="s">
        <v>67</v>
      </c>
      <c r="J71" s="48">
        <v>437.5</v>
      </c>
      <c r="K71" s="33"/>
      <c r="L71" s="48">
        <f t="shared" si="0"/>
        <v>0</v>
      </c>
      <c r="M71" s="48">
        <v>437.5</v>
      </c>
      <c r="N71" s="33"/>
    </row>
    <row r="72" spans="1:14" s="39" customFormat="1" x14ac:dyDescent="0.25">
      <c r="A72" s="91" t="s">
        <v>218</v>
      </c>
      <c r="B72" s="113">
        <v>650</v>
      </c>
      <c r="C72" s="120" t="s">
        <v>43</v>
      </c>
      <c r="D72" s="121" t="s">
        <v>48</v>
      </c>
      <c r="E72" s="121" t="s">
        <v>39</v>
      </c>
      <c r="F72" s="121" t="s">
        <v>42</v>
      </c>
      <c r="G72" s="121" t="s">
        <v>39</v>
      </c>
      <c r="H72" s="121" t="s">
        <v>68</v>
      </c>
      <c r="I72" s="121" t="s">
        <v>40</v>
      </c>
      <c r="J72" s="45">
        <f>J73</f>
        <v>300</v>
      </c>
      <c r="K72" s="122"/>
      <c r="L72" s="45">
        <f t="shared" si="0"/>
        <v>0</v>
      </c>
      <c r="M72" s="45">
        <f>M73</f>
        <v>300</v>
      </c>
      <c r="N72" s="122"/>
    </row>
    <row r="73" spans="1:14" s="39" customFormat="1" ht="26.25" x14ac:dyDescent="0.25">
      <c r="A73" s="38" t="s">
        <v>128</v>
      </c>
      <c r="B73" s="32">
        <v>650</v>
      </c>
      <c r="C73" s="71" t="s">
        <v>43</v>
      </c>
      <c r="D73" s="25" t="s">
        <v>48</v>
      </c>
      <c r="E73" s="25" t="s">
        <v>167</v>
      </c>
      <c r="F73" s="25" t="s">
        <v>42</v>
      </c>
      <c r="G73" s="25" t="s">
        <v>45</v>
      </c>
      <c r="H73" s="25" t="s">
        <v>79</v>
      </c>
      <c r="I73" s="25" t="s">
        <v>40</v>
      </c>
      <c r="J73" s="48">
        <f>J74</f>
        <v>300</v>
      </c>
      <c r="K73" s="33"/>
      <c r="L73" s="48">
        <f t="shared" si="0"/>
        <v>0</v>
      </c>
      <c r="M73" s="48">
        <f>M74</f>
        <v>300</v>
      </c>
      <c r="N73" s="33"/>
    </row>
    <row r="74" spans="1:14" s="39" customFormat="1" ht="26.25" x14ac:dyDescent="0.25">
      <c r="A74" s="38" t="s">
        <v>65</v>
      </c>
      <c r="B74" s="32">
        <v>650</v>
      </c>
      <c r="C74" s="71" t="s">
        <v>43</v>
      </c>
      <c r="D74" s="25" t="s">
        <v>48</v>
      </c>
      <c r="E74" s="25" t="s">
        <v>167</v>
      </c>
      <c r="F74" s="25" t="s">
        <v>42</v>
      </c>
      <c r="G74" s="25" t="s">
        <v>45</v>
      </c>
      <c r="H74" s="25" t="s">
        <v>79</v>
      </c>
      <c r="I74" s="25" t="s">
        <v>52</v>
      </c>
      <c r="J74" s="48">
        <v>300</v>
      </c>
      <c r="K74" s="33"/>
      <c r="L74" s="48">
        <f t="shared" si="0"/>
        <v>0</v>
      </c>
      <c r="M74" s="48">
        <v>300</v>
      </c>
      <c r="N74" s="33"/>
    </row>
    <row r="75" spans="1:14" x14ac:dyDescent="0.25">
      <c r="A75" s="91" t="s">
        <v>136</v>
      </c>
      <c r="B75" s="113">
        <v>650</v>
      </c>
      <c r="C75" s="44" t="s">
        <v>43</v>
      </c>
      <c r="D75" s="44" t="s">
        <v>46</v>
      </c>
      <c r="E75" s="44" t="s">
        <v>39</v>
      </c>
      <c r="F75" s="44" t="s">
        <v>42</v>
      </c>
      <c r="G75" s="44" t="s">
        <v>39</v>
      </c>
      <c r="H75" s="44" t="s">
        <v>68</v>
      </c>
      <c r="I75" s="44" t="s">
        <v>40</v>
      </c>
      <c r="J75" s="45">
        <f>J76</f>
        <v>9340</v>
      </c>
      <c r="K75" s="33"/>
      <c r="L75" s="45">
        <f t="shared" si="0"/>
        <v>0</v>
      </c>
      <c r="M75" s="45">
        <f>M76</f>
        <v>9340</v>
      </c>
      <c r="N75" s="33"/>
    </row>
    <row r="76" spans="1:14" ht="26.25" x14ac:dyDescent="0.25">
      <c r="A76" s="53" t="s">
        <v>128</v>
      </c>
      <c r="B76" s="32">
        <v>650</v>
      </c>
      <c r="C76" s="26" t="s">
        <v>43</v>
      </c>
      <c r="D76" s="26" t="s">
        <v>46</v>
      </c>
      <c r="E76" s="26" t="s">
        <v>167</v>
      </c>
      <c r="F76" s="26" t="s">
        <v>42</v>
      </c>
      <c r="G76" s="26" t="s">
        <v>41</v>
      </c>
      <c r="H76" s="26" t="s">
        <v>79</v>
      </c>
      <c r="I76" s="72" t="s">
        <v>40</v>
      </c>
      <c r="J76" s="73">
        <f>J77</f>
        <v>9340</v>
      </c>
      <c r="K76" s="33"/>
      <c r="L76" s="73">
        <f t="shared" si="0"/>
        <v>0</v>
      </c>
      <c r="M76" s="73">
        <f>M77</f>
        <v>9340</v>
      </c>
      <c r="N76" s="33"/>
    </row>
    <row r="77" spans="1:14" ht="26.25" x14ac:dyDescent="0.25">
      <c r="A77" s="38" t="s">
        <v>65</v>
      </c>
      <c r="B77" s="32">
        <v>650</v>
      </c>
      <c r="C77" s="47" t="s">
        <v>43</v>
      </c>
      <c r="D77" s="47" t="s">
        <v>46</v>
      </c>
      <c r="E77" s="26" t="s">
        <v>167</v>
      </c>
      <c r="F77" s="72" t="s">
        <v>42</v>
      </c>
      <c r="G77" s="72" t="s">
        <v>41</v>
      </c>
      <c r="H77" s="72" t="s">
        <v>79</v>
      </c>
      <c r="I77" s="72" t="s">
        <v>52</v>
      </c>
      <c r="J77" s="73">
        <v>9340</v>
      </c>
      <c r="K77" s="33"/>
      <c r="L77" s="73">
        <f t="shared" si="0"/>
        <v>0</v>
      </c>
      <c r="M77" s="73">
        <v>9340</v>
      </c>
      <c r="N77" s="33"/>
    </row>
    <row r="78" spans="1:14" x14ac:dyDescent="0.25">
      <c r="A78" s="76" t="s">
        <v>24</v>
      </c>
      <c r="B78" s="113">
        <v>650</v>
      </c>
      <c r="C78" s="44" t="s">
        <v>43</v>
      </c>
      <c r="D78" s="44" t="s">
        <v>80</v>
      </c>
      <c r="E78" s="44" t="s">
        <v>39</v>
      </c>
      <c r="F78" s="44" t="s">
        <v>42</v>
      </c>
      <c r="G78" s="44" t="s">
        <v>39</v>
      </c>
      <c r="H78" s="44" t="s">
        <v>68</v>
      </c>
      <c r="I78" s="44" t="s">
        <v>40</v>
      </c>
      <c r="J78" s="45">
        <f>J81+J79</f>
        <v>179.8</v>
      </c>
      <c r="K78" s="33"/>
      <c r="L78" s="45">
        <f t="shared" si="0"/>
        <v>0</v>
      </c>
      <c r="M78" s="45">
        <f>M81+M79</f>
        <v>179.8</v>
      </c>
      <c r="N78" s="33"/>
    </row>
    <row r="79" spans="1:14" x14ac:dyDescent="0.25">
      <c r="A79" s="75" t="s">
        <v>25</v>
      </c>
      <c r="B79" s="32">
        <v>650</v>
      </c>
      <c r="C79" s="71" t="s">
        <v>43</v>
      </c>
      <c r="D79" s="25" t="s">
        <v>80</v>
      </c>
      <c r="E79" s="25" t="s">
        <v>144</v>
      </c>
      <c r="F79" s="25" t="s">
        <v>42</v>
      </c>
      <c r="G79" s="25" t="s">
        <v>38</v>
      </c>
      <c r="H79" s="25" t="s">
        <v>95</v>
      </c>
      <c r="I79" s="47" t="s">
        <v>40</v>
      </c>
      <c r="J79" s="48">
        <f>J80</f>
        <v>13</v>
      </c>
      <c r="K79" s="33"/>
      <c r="L79" s="48">
        <f t="shared" ref="L79:L120" si="8">M79-J79</f>
        <v>0</v>
      </c>
      <c r="M79" s="48">
        <f>M80</f>
        <v>13</v>
      </c>
      <c r="N79" s="33"/>
    </row>
    <row r="80" spans="1:14" ht="25.5" x14ac:dyDescent="0.25">
      <c r="A80" s="75" t="s">
        <v>65</v>
      </c>
      <c r="B80" s="32">
        <v>650</v>
      </c>
      <c r="C80" s="71" t="s">
        <v>43</v>
      </c>
      <c r="D80" s="25" t="s">
        <v>80</v>
      </c>
      <c r="E80" s="25" t="s">
        <v>144</v>
      </c>
      <c r="F80" s="25" t="s">
        <v>42</v>
      </c>
      <c r="G80" s="25" t="s">
        <v>38</v>
      </c>
      <c r="H80" s="47" t="s">
        <v>95</v>
      </c>
      <c r="I80" s="47" t="s">
        <v>52</v>
      </c>
      <c r="J80" s="48">
        <v>13</v>
      </c>
      <c r="K80" s="33"/>
      <c r="L80" s="48">
        <f t="shared" si="8"/>
        <v>0</v>
      </c>
      <c r="M80" s="48">
        <v>13</v>
      </c>
      <c r="N80" s="33"/>
    </row>
    <row r="81" spans="1:14" x14ac:dyDescent="0.25">
      <c r="A81" s="75" t="s">
        <v>25</v>
      </c>
      <c r="B81" s="32">
        <v>650</v>
      </c>
      <c r="C81" s="71" t="s">
        <v>43</v>
      </c>
      <c r="D81" s="25" t="s">
        <v>80</v>
      </c>
      <c r="E81" s="25" t="s">
        <v>144</v>
      </c>
      <c r="F81" s="25" t="s">
        <v>42</v>
      </c>
      <c r="G81" s="25" t="s">
        <v>41</v>
      </c>
      <c r="H81" s="25" t="s">
        <v>95</v>
      </c>
      <c r="I81" s="47" t="s">
        <v>40</v>
      </c>
      <c r="J81" s="48">
        <f>J82</f>
        <v>166.8</v>
      </c>
      <c r="K81" s="33"/>
      <c r="L81" s="48">
        <f t="shared" si="8"/>
        <v>0</v>
      </c>
      <c r="M81" s="48">
        <f>M82</f>
        <v>166.8</v>
      </c>
      <c r="N81" s="33"/>
    </row>
    <row r="82" spans="1:14" ht="25.5" x14ac:dyDescent="0.25">
      <c r="A82" s="88" t="s">
        <v>65</v>
      </c>
      <c r="B82" s="32">
        <v>650</v>
      </c>
      <c r="C82" s="71" t="s">
        <v>43</v>
      </c>
      <c r="D82" s="25" t="s">
        <v>80</v>
      </c>
      <c r="E82" s="25" t="s">
        <v>144</v>
      </c>
      <c r="F82" s="25" t="s">
        <v>42</v>
      </c>
      <c r="G82" s="25" t="s">
        <v>41</v>
      </c>
      <c r="H82" s="47" t="s">
        <v>95</v>
      </c>
      <c r="I82" s="47" t="s">
        <v>52</v>
      </c>
      <c r="J82" s="48">
        <v>166.8</v>
      </c>
      <c r="K82" s="33"/>
      <c r="L82" s="48">
        <f t="shared" si="8"/>
        <v>0</v>
      </c>
      <c r="M82" s="48">
        <v>166.8</v>
      </c>
      <c r="N82" s="33"/>
    </row>
    <row r="83" spans="1:14" x14ac:dyDescent="0.25">
      <c r="A83" s="76" t="s">
        <v>126</v>
      </c>
      <c r="B83" s="113">
        <v>650</v>
      </c>
      <c r="C83" s="44" t="s">
        <v>43</v>
      </c>
      <c r="D83" s="44" t="s">
        <v>125</v>
      </c>
      <c r="E83" s="44" t="s">
        <v>39</v>
      </c>
      <c r="F83" s="44" t="s">
        <v>42</v>
      </c>
      <c r="G83" s="44" t="s">
        <v>42</v>
      </c>
      <c r="H83" s="44" t="s">
        <v>68</v>
      </c>
      <c r="I83" s="44" t="s">
        <v>40</v>
      </c>
      <c r="J83" s="45">
        <f>J84+J86</f>
        <v>510.6</v>
      </c>
      <c r="K83" s="33"/>
      <c r="L83" s="45">
        <f t="shared" si="8"/>
        <v>239</v>
      </c>
      <c r="M83" s="45">
        <f>M84+M86</f>
        <v>749.6</v>
      </c>
      <c r="N83" s="33"/>
    </row>
    <row r="84" spans="1:14" ht="39" x14ac:dyDescent="0.25">
      <c r="A84" s="53" t="s">
        <v>138</v>
      </c>
      <c r="B84" s="32">
        <v>650</v>
      </c>
      <c r="C84" s="47" t="s">
        <v>43</v>
      </c>
      <c r="D84" s="47" t="s">
        <v>125</v>
      </c>
      <c r="E84" s="47" t="s">
        <v>149</v>
      </c>
      <c r="F84" s="47" t="s">
        <v>42</v>
      </c>
      <c r="G84" s="47" t="s">
        <v>41</v>
      </c>
      <c r="H84" s="47" t="s">
        <v>114</v>
      </c>
      <c r="I84" s="47" t="s">
        <v>40</v>
      </c>
      <c r="J84" s="48">
        <f>J85</f>
        <v>10.6</v>
      </c>
      <c r="K84" s="33"/>
      <c r="L84" s="48">
        <f t="shared" si="8"/>
        <v>0</v>
      </c>
      <c r="M84" s="48">
        <f>M85</f>
        <v>10.6</v>
      </c>
      <c r="N84" s="33"/>
    </row>
    <row r="85" spans="1:14" x14ac:dyDescent="0.25">
      <c r="A85" s="77" t="s">
        <v>62</v>
      </c>
      <c r="B85" s="32">
        <v>650</v>
      </c>
      <c r="C85" s="47" t="s">
        <v>43</v>
      </c>
      <c r="D85" s="47" t="s">
        <v>125</v>
      </c>
      <c r="E85" s="47" t="s">
        <v>149</v>
      </c>
      <c r="F85" s="47" t="s">
        <v>42</v>
      </c>
      <c r="G85" s="47" t="s">
        <v>41</v>
      </c>
      <c r="H85" s="47" t="s">
        <v>114</v>
      </c>
      <c r="I85" s="47" t="s">
        <v>102</v>
      </c>
      <c r="J85" s="48">
        <v>10.6</v>
      </c>
      <c r="K85" s="33"/>
      <c r="L85" s="48">
        <f t="shared" si="8"/>
        <v>0</v>
      </c>
      <c r="M85" s="48">
        <v>10.6</v>
      </c>
      <c r="N85" s="33"/>
    </row>
    <row r="86" spans="1:14" ht="26.25" x14ac:dyDescent="0.25">
      <c r="A86" s="53" t="s">
        <v>128</v>
      </c>
      <c r="B86" s="32">
        <v>650</v>
      </c>
      <c r="C86" s="78" t="s">
        <v>43</v>
      </c>
      <c r="D86" s="28" t="s">
        <v>125</v>
      </c>
      <c r="E86" s="28" t="s">
        <v>169</v>
      </c>
      <c r="F86" s="28" t="s">
        <v>42</v>
      </c>
      <c r="G86" s="28" t="s">
        <v>38</v>
      </c>
      <c r="H86" s="28" t="s">
        <v>79</v>
      </c>
      <c r="I86" s="28" t="s">
        <v>40</v>
      </c>
      <c r="J86" s="48">
        <f>J87</f>
        <v>500</v>
      </c>
      <c r="K86" s="33"/>
      <c r="L86" s="48">
        <f t="shared" si="8"/>
        <v>239</v>
      </c>
      <c r="M86" s="48">
        <f>M87</f>
        <v>739</v>
      </c>
      <c r="N86" s="33"/>
    </row>
    <row r="87" spans="1:14" ht="25.5" x14ac:dyDescent="0.25">
      <c r="A87" s="75" t="s">
        <v>65</v>
      </c>
      <c r="B87" s="32">
        <v>650</v>
      </c>
      <c r="C87" s="78" t="s">
        <v>43</v>
      </c>
      <c r="D87" s="28" t="s">
        <v>125</v>
      </c>
      <c r="E87" s="28" t="s">
        <v>169</v>
      </c>
      <c r="F87" s="28" t="s">
        <v>42</v>
      </c>
      <c r="G87" s="28" t="s">
        <v>38</v>
      </c>
      <c r="H87" s="28" t="s">
        <v>79</v>
      </c>
      <c r="I87" s="47" t="s">
        <v>52</v>
      </c>
      <c r="J87" s="48">
        <v>500</v>
      </c>
      <c r="K87" s="33"/>
      <c r="L87" s="48">
        <f t="shared" si="8"/>
        <v>239</v>
      </c>
      <c r="M87" s="48">
        <v>739</v>
      </c>
      <c r="N87" s="33"/>
    </row>
    <row r="88" spans="1:14" x14ac:dyDescent="0.25">
      <c r="A88" s="114" t="s">
        <v>26</v>
      </c>
      <c r="B88" s="115">
        <v>650</v>
      </c>
      <c r="C88" s="41" t="s">
        <v>47</v>
      </c>
      <c r="D88" s="41" t="s">
        <v>39</v>
      </c>
      <c r="E88" s="41" t="s">
        <v>39</v>
      </c>
      <c r="F88" s="41" t="s">
        <v>42</v>
      </c>
      <c r="G88" s="41" t="s">
        <v>39</v>
      </c>
      <c r="H88" s="41" t="s">
        <v>68</v>
      </c>
      <c r="I88" s="41" t="s">
        <v>40</v>
      </c>
      <c r="J88" s="42">
        <f>J89+J96+J103</f>
        <v>15271.8</v>
      </c>
      <c r="K88" s="33"/>
      <c r="L88" s="42">
        <f t="shared" si="8"/>
        <v>500.00000000000182</v>
      </c>
      <c r="M88" s="42">
        <f>M89+M96+M103</f>
        <v>15771.800000000001</v>
      </c>
      <c r="N88" s="33"/>
    </row>
    <row r="89" spans="1:14" ht="21" x14ac:dyDescent="0.25">
      <c r="A89" s="117" t="s">
        <v>27</v>
      </c>
      <c r="B89" s="113">
        <v>650</v>
      </c>
      <c r="C89" s="81" t="s">
        <v>47</v>
      </c>
      <c r="D89" s="81" t="s">
        <v>38</v>
      </c>
      <c r="E89" s="81" t="s">
        <v>39</v>
      </c>
      <c r="F89" s="81" t="s">
        <v>42</v>
      </c>
      <c r="G89" s="81" t="s">
        <v>39</v>
      </c>
      <c r="H89" s="81" t="s">
        <v>68</v>
      </c>
      <c r="I89" s="81" t="s">
        <v>40</v>
      </c>
      <c r="J89" s="45">
        <f>J90+J92+J94</f>
        <v>2574.1999999999998</v>
      </c>
      <c r="K89" s="33"/>
      <c r="L89" s="45">
        <f t="shared" si="8"/>
        <v>0</v>
      </c>
      <c r="M89" s="45">
        <f>M90+M92+M94</f>
        <v>2574.1999999999998</v>
      </c>
      <c r="N89" s="33"/>
    </row>
    <row r="90" spans="1:14" ht="25.5" x14ac:dyDescent="0.25">
      <c r="A90" s="79" t="s">
        <v>128</v>
      </c>
      <c r="B90" s="32">
        <v>650</v>
      </c>
      <c r="C90" s="72" t="s">
        <v>47</v>
      </c>
      <c r="D90" s="72" t="s">
        <v>38</v>
      </c>
      <c r="E90" s="72" t="s">
        <v>171</v>
      </c>
      <c r="F90" s="72" t="s">
        <v>50</v>
      </c>
      <c r="G90" s="72" t="s">
        <v>38</v>
      </c>
      <c r="H90" s="72" t="s">
        <v>79</v>
      </c>
      <c r="I90" s="72" t="s">
        <v>40</v>
      </c>
      <c r="J90" s="73">
        <f>J91</f>
        <v>371</v>
      </c>
      <c r="K90" s="33"/>
      <c r="L90" s="73">
        <f t="shared" si="8"/>
        <v>0</v>
      </c>
      <c r="M90" s="73">
        <f>M91</f>
        <v>371</v>
      </c>
      <c r="N90" s="33"/>
    </row>
    <row r="91" spans="1:14" ht="25.5" x14ac:dyDescent="0.25">
      <c r="A91" s="75" t="s">
        <v>65</v>
      </c>
      <c r="B91" s="32">
        <v>650</v>
      </c>
      <c r="C91" s="72" t="s">
        <v>47</v>
      </c>
      <c r="D91" s="72" t="s">
        <v>38</v>
      </c>
      <c r="E91" s="72" t="s">
        <v>171</v>
      </c>
      <c r="F91" s="72" t="s">
        <v>50</v>
      </c>
      <c r="G91" s="72" t="s">
        <v>38</v>
      </c>
      <c r="H91" s="72" t="s">
        <v>79</v>
      </c>
      <c r="I91" s="72" t="s">
        <v>52</v>
      </c>
      <c r="J91" s="73">
        <v>371</v>
      </c>
      <c r="K91" s="33"/>
      <c r="L91" s="73">
        <f t="shared" si="8"/>
        <v>0</v>
      </c>
      <c r="M91" s="73">
        <v>371</v>
      </c>
      <c r="N91" s="33"/>
    </row>
    <row r="92" spans="1:14" ht="23.25" x14ac:dyDescent="0.25">
      <c r="A92" s="82" t="s">
        <v>172</v>
      </c>
      <c r="B92" s="32">
        <v>650</v>
      </c>
      <c r="C92" s="72" t="s">
        <v>47</v>
      </c>
      <c r="D92" s="72" t="s">
        <v>38</v>
      </c>
      <c r="E92" s="72" t="s">
        <v>171</v>
      </c>
      <c r="F92" s="72" t="s">
        <v>58</v>
      </c>
      <c r="G92" s="72" t="s">
        <v>38</v>
      </c>
      <c r="H92" s="72" t="s">
        <v>173</v>
      </c>
      <c r="I92" s="72" t="s">
        <v>40</v>
      </c>
      <c r="J92" s="73">
        <f>J93</f>
        <v>818</v>
      </c>
      <c r="K92" s="33"/>
      <c r="L92" s="73">
        <f t="shared" si="8"/>
        <v>0</v>
      </c>
      <c r="M92" s="73">
        <f>M93</f>
        <v>818</v>
      </c>
      <c r="N92" s="33"/>
    </row>
    <row r="93" spans="1:14" ht="26.25" x14ac:dyDescent="0.25">
      <c r="A93" s="82" t="s">
        <v>112</v>
      </c>
      <c r="B93" s="32">
        <v>650</v>
      </c>
      <c r="C93" s="72" t="s">
        <v>47</v>
      </c>
      <c r="D93" s="72" t="s">
        <v>38</v>
      </c>
      <c r="E93" s="72" t="s">
        <v>171</v>
      </c>
      <c r="F93" s="72" t="s">
        <v>58</v>
      </c>
      <c r="G93" s="72" t="s">
        <v>38</v>
      </c>
      <c r="H93" s="72" t="s">
        <v>173</v>
      </c>
      <c r="I93" s="72" t="s">
        <v>97</v>
      </c>
      <c r="J93" s="73">
        <v>818</v>
      </c>
      <c r="K93" s="33"/>
      <c r="L93" s="73">
        <f t="shared" si="8"/>
        <v>0</v>
      </c>
      <c r="M93" s="73">
        <v>818</v>
      </c>
      <c r="N93" s="33"/>
    </row>
    <row r="94" spans="1:14" ht="25.5" x14ac:dyDescent="0.25">
      <c r="A94" s="75" t="s">
        <v>128</v>
      </c>
      <c r="B94" s="32">
        <v>650</v>
      </c>
      <c r="C94" s="71" t="s">
        <v>47</v>
      </c>
      <c r="D94" s="25" t="s">
        <v>38</v>
      </c>
      <c r="E94" s="25" t="s">
        <v>171</v>
      </c>
      <c r="F94" s="26" t="s">
        <v>53</v>
      </c>
      <c r="G94" s="26" t="s">
        <v>38</v>
      </c>
      <c r="H94" s="26" t="s">
        <v>79</v>
      </c>
      <c r="I94" s="25" t="s">
        <v>40</v>
      </c>
      <c r="J94" s="73">
        <f>J95</f>
        <v>1385.2</v>
      </c>
      <c r="K94" s="33"/>
      <c r="L94" s="73">
        <f t="shared" si="8"/>
        <v>0</v>
      </c>
      <c r="M94" s="73">
        <f>M95</f>
        <v>1385.2</v>
      </c>
      <c r="N94" s="33"/>
    </row>
    <row r="95" spans="1:14" ht="25.5" x14ac:dyDescent="0.25">
      <c r="A95" s="75" t="s">
        <v>65</v>
      </c>
      <c r="B95" s="32">
        <v>650</v>
      </c>
      <c r="C95" s="71" t="s">
        <v>47</v>
      </c>
      <c r="D95" s="25" t="s">
        <v>38</v>
      </c>
      <c r="E95" s="25" t="s">
        <v>171</v>
      </c>
      <c r="F95" s="26" t="s">
        <v>53</v>
      </c>
      <c r="G95" s="26" t="s">
        <v>38</v>
      </c>
      <c r="H95" s="26" t="s">
        <v>79</v>
      </c>
      <c r="I95" s="25" t="s">
        <v>52</v>
      </c>
      <c r="J95" s="73">
        <v>1385.2</v>
      </c>
      <c r="K95" s="33"/>
      <c r="L95" s="73">
        <f t="shared" si="8"/>
        <v>0</v>
      </c>
      <c r="M95" s="73">
        <v>1385.2</v>
      </c>
      <c r="N95" s="33"/>
    </row>
    <row r="96" spans="1:14" x14ac:dyDescent="0.25">
      <c r="A96" s="76" t="s">
        <v>29</v>
      </c>
      <c r="B96" s="113">
        <v>650</v>
      </c>
      <c r="C96" s="44" t="s">
        <v>47</v>
      </c>
      <c r="D96" s="44" t="s">
        <v>41</v>
      </c>
      <c r="E96" s="44" t="s">
        <v>39</v>
      </c>
      <c r="F96" s="44" t="s">
        <v>42</v>
      </c>
      <c r="G96" s="44" t="s">
        <v>39</v>
      </c>
      <c r="H96" s="44" t="s">
        <v>68</v>
      </c>
      <c r="I96" s="44" t="s">
        <v>40</v>
      </c>
      <c r="J96" s="45">
        <f>J97+J99+J101</f>
        <v>9738.1</v>
      </c>
      <c r="K96" s="33"/>
      <c r="L96" s="45">
        <f t="shared" si="8"/>
        <v>927.89999999999964</v>
      </c>
      <c r="M96" s="45">
        <f>M97+M99+M101</f>
        <v>10666</v>
      </c>
      <c r="N96" s="33"/>
    </row>
    <row r="97" spans="1:14" ht="51.75" x14ac:dyDescent="0.25">
      <c r="A97" s="38" t="s">
        <v>175</v>
      </c>
      <c r="B97" s="32">
        <v>650</v>
      </c>
      <c r="C97" s="72" t="s">
        <v>47</v>
      </c>
      <c r="D97" s="72" t="s">
        <v>41</v>
      </c>
      <c r="E97" s="72" t="s">
        <v>171</v>
      </c>
      <c r="F97" s="72" t="s">
        <v>44</v>
      </c>
      <c r="G97" s="72" t="s">
        <v>38</v>
      </c>
      <c r="H97" s="26" t="s">
        <v>79</v>
      </c>
      <c r="I97" s="72" t="s">
        <v>40</v>
      </c>
      <c r="J97" s="73">
        <f>J98</f>
        <v>300</v>
      </c>
      <c r="K97" s="33"/>
      <c r="L97" s="73">
        <f t="shared" si="8"/>
        <v>927.90000000000009</v>
      </c>
      <c r="M97" s="73">
        <f>M98</f>
        <v>1227.9000000000001</v>
      </c>
      <c r="N97" s="33"/>
    </row>
    <row r="98" spans="1:14" ht="25.5" x14ac:dyDescent="0.25">
      <c r="A98" s="75" t="s">
        <v>65</v>
      </c>
      <c r="B98" s="32">
        <v>650</v>
      </c>
      <c r="C98" s="72" t="s">
        <v>47</v>
      </c>
      <c r="D98" s="72" t="s">
        <v>41</v>
      </c>
      <c r="E98" s="72" t="s">
        <v>171</v>
      </c>
      <c r="F98" s="72" t="s">
        <v>44</v>
      </c>
      <c r="G98" s="72" t="s">
        <v>38</v>
      </c>
      <c r="H98" s="26" t="s">
        <v>79</v>
      </c>
      <c r="I98" s="72" t="s">
        <v>52</v>
      </c>
      <c r="J98" s="73">
        <v>300</v>
      </c>
      <c r="K98" s="33"/>
      <c r="L98" s="73">
        <f t="shared" si="8"/>
        <v>927.90000000000009</v>
      </c>
      <c r="M98" s="73">
        <v>1227.9000000000001</v>
      </c>
      <c r="N98" s="33"/>
    </row>
    <row r="99" spans="1:14" ht="23.25" x14ac:dyDescent="0.25">
      <c r="A99" s="82" t="s">
        <v>172</v>
      </c>
      <c r="B99" s="32">
        <v>650</v>
      </c>
      <c r="C99" s="87" t="s">
        <v>47</v>
      </c>
      <c r="D99" s="26" t="s">
        <v>41</v>
      </c>
      <c r="E99" s="26" t="s">
        <v>171</v>
      </c>
      <c r="F99" s="26" t="s">
        <v>58</v>
      </c>
      <c r="G99" s="87" t="s">
        <v>38</v>
      </c>
      <c r="H99" s="87" t="s">
        <v>173</v>
      </c>
      <c r="I99" s="26" t="s">
        <v>40</v>
      </c>
      <c r="J99" s="73">
        <f>J100</f>
        <v>9285.1</v>
      </c>
      <c r="K99" s="33"/>
      <c r="L99" s="73">
        <f t="shared" si="8"/>
        <v>0</v>
      </c>
      <c r="M99" s="73">
        <f>M100</f>
        <v>9285.1</v>
      </c>
      <c r="N99" s="33"/>
    </row>
    <row r="100" spans="1:14" ht="26.25" x14ac:dyDescent="0.25">
      <c r="A100" s="82" t="s">
        <v>112</v>
      </c>
      <c r="B100" s="32">
        <v>650</v>
      </c>
      <c r="C100" s="72" t="s">
        <v>47</v>
      </c>
      <c r="D100" s="72" t="s">
        <v>41</v>
      </c>
      <c r="E100" s="72" t="s">
        <v>171</v>
      </c>
      <c r="F100" s="26" t="s">
        <v>58</v>
      </c>
      <c r="G100" s="87" t="s">
        <v>38</v>
      </c>
      <c r="H100" s="87" t="s">
        <v>173</v>
      </c>
      <c r="I100" s="72" t="s">
        <v>97</v>
      </c>
      <c r="J100" s="73">
        <v>9285.1</v>
      </c>
      <c r="K100" s="33"/>
      <c r="L100" s="73">
        <f t="shared" si="8"/>
        <v>0</v>
      </c>
      <c r="M100" s="73">
        <v>9285.1</v>
      </c>
      <c r="N100" s="33"/>
    </row>
    <row r="101" spans="1:14" ht="26.25" x14ac:dyDescent="0.25">
      <c r="A101" s="53" t="s">
        <v>128</v>
      </c>
      <c r="B101" s="32">
        <v>650</v>
      </c>
      <c r="C101" s="47" t="s">
        <v>47</v>
      </c>
      <c r="D101" s="29" t="s">
        <v>41</v>
      </c>
      <c r="E101" s="25" t="s">
        <v>171</v>
      </c>
      <c r="F101" s="26" t="s">
        <v>53</v>
      </c>
      <c r="G101" s="26" t="s">
        <v>41</v>
      </c>
      <c r="H101" s="26" t="s">
        <v>79</v>
      </c>
      <c r="I101" s="29" t="s">
        <v>40</v>
      </c>
      <c r="J101" s="73">
        <f>J102</f>
        <v>153</v>
      </c>
      <c r="K101" s="33"/>
      <c r="L101" s="73">
        <f t="shared" si="8"/>
        <v>0</v>
      </c>
      <c r="M101" s="73">
        <f>M102</f>
        <v>153</v>
      </c>
      <c r="N101" s="33"/>
    </row>
    <row r="102" spans="1:14" ht="25.5" x14ac:dyDescent="0.25">
      <c r="A102" s="75" t="s">
        <v>65</v>
      </c>
      <c r="B102" s="32">
        <v>650</v>
      </c>
      <c r="C102" s="87" t="s">
        <v>47</v>
      </c>
      <c r="D102" s="26" t="s">
        <v>41</v>
      </c>
      <c r="E102" s="26" t="s">
        <v>171</v>
      </c>
      <c r="F102" s="26" t="s">
        <v>53</v>
      </c>
      <c r="G102" s="26" t="s">
        <v>41</v>
      </c>
      <c r="H102" s="26" t="s">
        <v>79</v>
      </c>
      <c r="I102" s="72" t="s">
        <v>52</v>
      </c>
      <c r="J102" s="73">
        <v>153</v>
      </c>
      <c r="K102" s="33"/>
      <c r="L102" s="73">
        <f t="shared" si="8"/>
        <v>0</v>
      </c>
      <c r="M102" s="73">
        <v>153</v>
      </c>
      <c r="N102" s="33"/>
    </row>
    <row r="103" spans="1:14" x14ac:dyDescent="0.25">
      <c r="A103" s="76" t="s">
        <v>30</v>
      </c>
      <c r="B103" s="113">
        <v>650</v>
      </c>
      <c r="C103" s="44" t="s">
        <v>47</v>
      </c>
      <c r="D103" s="44" t="s">
        <v>45</v>
      </c>
      <c r="E103" s="44" t="s">
        <v>39</v>
      </c>
      <c r="F103" s="44" t="s">
        <v>42</v>
      </c>
      <c r="G103" s="44" t="s">
        <v>39</v>
      </c>
      <c r="H103" s="44" t="s">
        <v>68</v>
      </c>
      <c r="I103" s="44" t="s">
        <v>40</v>
      </c>
      <c r="J103" s="45">
        <f>J104+J106</f>
        <v>2959.5</v>
      </c>
      <c r="K103" s="33"/>
      <c r="L103" s="45">
        <f t="shared" si="8"/>
        <v>-427.90000000000009</v>
      </c>
      <c r="M103" s="45">
        <f>M104+M106</f>
        <v>2531.6</v>
      </c>
      <c r="N103" s="33"/>
    </row>
    <row r="104" spans="1:14" ht="26.25" x14ac:dyDescent="0.25">
      <c r="A104" s="53" t="s">
        <v>128</v>
      </c>
      <c r="B104" s="32">
        <v>650</v>
      </c>
      <c r="C104" s="78" t="s">
        <v>47</v>
      </c>
      <c r="D104" s="28" t="s">
        <v>45</v>
      </c>
      <c r="E104" s="28" t="s">
        <v>140</v>
      </c>
      <c r="F104" s="28" t="s">
        <v>42</v>
      </c>
      <c r="G104" s="28" t="s">
        <v>38</v>
      </c>
      <c r="H104" s="28" t="s">
        <v>79</v>
      </c>
      <c r="I104" s="78" t="s">
        <v>40</v>
      </c>
      <c r="J104" s="48">
        <f>J105</f>
        <v>663</v>
      </c>
      <c r="K104" s="33"/>
      <c r="L104" s="48">
        <f t="shared" si="8"/>
        <v>-163</v>
      </c>
      <c r="M104" s="48">
        <f>M105</f>
        <v>500</v>
      </c>
      <c r="N104" s="33"/>
    </row>
    <row r="105" spans="1:14" ht="26.25" x14ac:dyDescent="0.25">
      <c r="A105" s="53" t="s">
        <v>65</v>
      </c>
      <c r="B105" s="32">
        <v>650</v>
      </c>
      <c r="C105" s="78" t="s">
        <v>47</v>
      </c>
      <c r="D105" s="28" t="s">
        <v>45</v>
      </c>
      <c r="E105" s="28" t="s">
        <v>140</v>
      </c>
      <c r="F105" s="28" t="s">
        <v>42</v>
      </c>
      <c r="G105" s="28" t="s">
        <v>38</v>
      </c>
      <c r="H105" s="28" t="s">
        <v>79</v>
      </c>
      <c r="I105" s="78" t="s">
        <v>52</v>
      </c>
      <c r="J105" s="48">
        <f>400+263</f>
        <v>663</v>
      </c>
      <c r="K105" s="33"/>
      <c r="L105" s="48">
        <f t="shared" si="8"/>
        <v>-163</v>
      </c>
      <c r="M105" s="48">
        <v>500</v>
      </c>
      <c r="N105" s="33"/>
    </row>
    <row r="106" spans="1:14" ht="26.25" x14ac:dyDescent="0.25">
      <c r="A106" s="53" t="s">
        <v>128</v>
      </c>
      <c r="B106" s="32">
        <v>650</v>
      </c>
      <c r="C106" s="78" t="s">
        <v>47</v>
      </c>
      <c r="D106" s="28" t="s">
        <v>45</v>
      </c>
      <c r="E106" s="28" t="s">
        <v>140</v>
      </c>
      <c r="F106" s="28" t="s">
        <v>42</v>
      </c>
      <c r="G106" s="28" t="s">
        <v>41</v>
      </c>
      <c r="H106" s="28" t="s">
        <v>79</v>
      </c>
      <c r="I106" s="28" t="s">
        <v>40</v>
      </c>
      <c r="J106" s="48">
        <f>J107</f>
        <v>2296.5</v>
      </c>
      <c r="K106" s="33"/>
      <c r="L106" s="48">
        <f t="shared" si="8"/>
        <v>-264.90000000000009</v>
      </c>
      <c r="M106" s="48">
        <f>M107</f>
        <v>2031.6</v>
      </c>
      <c r="N106" s="33"/>
    </row>
    <row r="107" spans="1:14" ht="26.25" x14ac:dyDescent="0.25">
      <c r="A107" s="53" t="s">
        <v>65</v>
      </c>
      <c r="B107" s="32">
        <v>650</v>
      </c>
      <c r="C107" s="78" t="s">
        <v>47</v>
      </c>
      <c r="D107" s="28" t="s">
        <v>45</v>
      </c>
      <c r="E107" s="28" t="s">
        <v>140</v>
      </c>
      <c r="F107" s="28" t="s">
        <v>42</v>
      </c>
      <c r="G107" s="28" t="s">
        <v>41</v>
      </c>
      <c r="H107" s="28" t="s">
        <v>79</v>
      </c>
      <c r="I107" s="28" t="s">
        <v>52</v>
      </c>
      <c r="J107" s="48">
        <f>2559.5-263</f>
        <v>2296.5</v>
      </c>
      <c r="K107" s="33"/>
      <c r="L107" s="48">
        <f t="shared" si="8"/>
        <v>-264.90000000000009</v>
      </c>
      <c r="M107" s="48">
        <v>2031.6</v>
      </c>
      <c r="N107" s="33"/>
    </row>
    <row r="108" spans="1:14" x14ac:dyDescent="0.25">
      <c r="A108" s="89" t="s">
        <v>189</v>
      </c>
      <c r="B108" s="118">
        <v>650</v>
      </c>
      <c r="C108" s="90" t="s">
        <v>100</v>
      </c>
      <c r="D108" s="90" t="s">
        <v>39</v>
      </c>
      <c r="E108" s="90" t="s">
        <v>39</v>
      </c>
      <c r="F108" s="90" t="s">
        <v>42</v>
      </c>
      <c r="G108" s="90" t="s">
        <v>39</v>
      </c>
      <c r="H108" s="90" t="s">
        <v>68</v>
      </c>
      <c r="I108" s="90" t="s">
        <v>40</v>
      </c>
      <c r="J108" s="42">
        <f t="shared" ref="J108:N110" si="9">J109</f>
        <v>4.3</v>
      </c>
      <c r="K108" s="42">
        <f t="shared" si="9"/>
        <v>4.3</v>
      </c>
      <c r="L108" s="42">
        <f t="shared" si="8"/>
        <v>0</v>
      </c>
      <c r="M108" s="42">
        <f t="shared" si="9"/>
        <v>4.3</v>
      </c>
      <c r="N108" s="42">
        <f t="shared" si="9"/>
        <v>4.3</v>
      </c>
    </row>
    <row r="109" spans="1:14" x14ac:dyDescent="0.25">
      <c r="A109" s="91" t="s">
        <v>190</v>
      </c>
      <c r="B109" s="119">
        <v>650</v>
      </c>
      <c r="C109" s="92" t="s">
        <v>100</v>
      </c>
      <c r="D109" s="92" t="s">
        <v>47</v>
      </c>
      <c r="E109" s="92" t="s">
        <v>39</v>
      </c>
      <c r="F109" s="92" t="s">
        <v>42</v>
      </c>
      <c r="G109" s="92" t="s">
        <v>39</v>
      </c>
      <c r="H109" s="92" t="s">
        <v>68</v>
      </c>
      <c r="I109" s="92" t="s">
        <v>40</v>
      </c>
      <c r="J109" s="45">
        <f t="shared" si="9"/>
        <v>4.3</v>
      </c>
      <c r="K109" s="45">
        <f t="shared" si="9"/>
        <v>4.3</v>
      </c>
      <c r="L109" s="45">
        <f t="shared" si="8"/>
        <v>0</v>
      </c>
      <c r="M109" s="45">
        <f t="shared" si="9"/>
        <v>4.3</v>
      </c>
      <c r="N109" s="45">
        <f t="shared" si="9"/>
        <v>4.3</v>
      </c>
    </row>
    <row r="110" spans="1:14" ht="39" x14ac:dyDescent="0.25">
      <c r="A110" s="53" t="s">
        <v>191</v>
      </c>
      <c r="B110" s="32">
        <v>650</v>
      </c>
      <c r="C110" s="78" t="s">
        <v>100</v>
      </c>
      <c r="D110" s="78" t="s">
        <v>47</v>
      </c>
      <c r="E110" s="28" t="s">
        <v>140</v>
      </c>
      <c r="F110" s="28" t="s">
        <v>42</v>
      </c>
      <c r="G110" s="28" t="s">
        <v>38</v>
      </c>
      <c r="H110" s="78" t="s">
        <v>192</v>
      </c>
      <c r="I110" s="78" t="s">
        <v>40</v>
      </c>
      <c r="J110" s="48">
        <f t="shared" si="9"/>
        <v>4.3</v>
      </c>
      <c r="K110" s="48">
        <f t="shared" si="9"/>
        <v>4.3</v>
      </c>
      <c r="L110" s="48">
        <f t="shared" si="8"/>
        <v>0</v>
      </c>
      <c r="M110" s="48">
        <f t="shared" si="9"/>
        <v>4.3</v>
      </c>
      <c r="N110" s="48">
        <f t="shared" si="9"/>
        <v>4.3</v>
      </c>
    </row>
    <row r="111" spans="1:14" ht="26.25" x14ac:dyDescent="0.25">
      <c r="A111" s="38" t="s">
        <v>65</v>
      </c>
      <c r="B111" s="32">
        <v>650</v>
      </c>
      <c r="C111" s="78" t="s">
        <v>100</v>
      </c>
      <c r="D111" s="78" t="s">
        <v>47</v>
      </c>
      <c r="E111" s="28" t="s">
        <v>140</v>
      </c>
      <c r="F111" s="28" t="s">
        <v>42</v>
      </c>
      <c r="G111" s="28" t="s">
        <v>38</v>
      </c>
      <c r="H111" s="78" t="s">
        <v>192</v>
      </c>
      <c r="I111" s="78" t="s">
        <v>52</v>
      </c>
      <c r="J111" s="48">
        <v>4.3</v>
      </c>
      <c r="K111" s="48">
        <v>4.3</v>
      </c>
      <c r="L111" s="48">
        <f t="shared" si="8"/>
        <v>0</v>
      </c>
      <c r="M111" s="48">
        <v>4.3</v>
      </c>
      <c r="N111" s="48">
        <v>4.3</v>
      </c>
    </row>
    <row r="112" spans="1:14" x14ac:dyDescent="0.25">
      <c r="A112" s="89" t="s">
        <v>130</v>
      </c>
      <c r="B112" s="115">
        <v>650</v>
      </c>
      <c r="C112" s="90" t="s">
        <v>48</v>
      </c>
      <c r="D112" s="30" t="s">
        <v>39</v>
      </c>
      <c r="E112" s="30" t="s">
        <v>39</v>
      </c>
      <c r="F112" s="30" t="s">
        <v>42</v>
      </c>
      <c r="G112" s="30" t="s">
        <v>39</v>
      </c>
      <c r="H112" s="30" t="s">
        <v>68</v>
      </c>
      <c r="I112" s="30" t="s">
        <v>40</v>
      </c>
      <c r="J112" s="42">
        <f t="shared" ref="J112" si="10">J113</f>
        <v>100</v>
      </c>
      <c r="K112" s="33"/>
      <c r="L112" s="42">
        <f t="shared" si="8"/>
        <v>0</v>
      </c>
      <c r="M112" s="42">
        <f t="shared" ref="M112" si="11">M113</f>
        <v>100</v>
      </c>
      <c r="N112" s="33"/>
    </row>
    <row r="113" spans="1:14" x14ac:dyDescent="0.25">
      <c r="A113" s="91" t="s">
        <v>131</v>
      </c>
      <c r="B113" s="113">
        <v>650</v>
      </c>
      <c r="C113" s="92" t="s">
        <v>48</v>
      </c>
      <c r="D113" s="31" t="s">
        <v>38</v>
      </c>
      <c r="E113" s="31" t="s">
        <v>39</v>
      </c>
      <c r="F113" s="31" t="s">
        <v>42</v>
      </c>
      <c r="G113" s="31" t="s">
        <v>39</v>
      </c>
      <c r="H113" s="31" t="s">
        <v>68</v>
      </c>
      <c r="I113" s="31" t="s">
        <v>40</v>
      </c>
      <c r="J113" s="45">
        <f>J114</f>
        <v>100</v>
      </c>
      <c r="K113" s="33"/>
      <c r="L113" s="45">
        <f t="shared" si="8"/>
        <v>0</v>
      </c>
      <c r="M113" s="45">
        <f>M114</f>
        <v>100</v>
      </c>
      <c r="N113" s="33"/>
    </row>
    <row r="114" spans="1:14" x14ac:dyDescent="0.25">
      <c r="A114" s="38" t="s">
        <v>133</v>
      </c>
      <c r="B114" s="32">
        <v>650</v>
      </c>
      <c r="C114" s="78" t="s">
        <v>48</v>
      </c>
      <c r="D114" s="28" t="s">
        <v>38</v>
      </c>
      <c r="E114" s="28" t="s">
        <v>178</v>
      </c>
      <c r="F114" s="28" t="s">
        <v>42</v>
      </c>
      <c r="G114" s="28" t="s">
        <v>38</v>
      </c>
      <c r="H114" s="28" t="s">
        <v>86</v>
      </c>
      <c r="I114" s="28" t="s">
        <v>40</v>
      </c>
      <c r="J114" s="48">
        <f>J115</f>
        <v>100</v>
      </c>
      <c r="K114" s="33"/>
      <c r="L114" s="48">
        <f t="shared" si="8"/>
        <v>0</v>
      </c>
      <c r="M114" s="48">
        <f>M115</f>
        <v>100</v>
      </c>
      <c r="N114" s="33"/>
    </row>
    <row r="115" spans="1:14" ht="26.25" x14ac:dyDescent="0.25">
      <c r="A115" s="53" t="s">
        <v>65</v>
      </c>
      <c r="B115" s="32">
        <v>650</v>
      </c>
      <c r="C115" s="78" t="s">
        <v>48</v>
      </c>
      <c r="D115" s="28" t="s">
        <v>38</v>
      </c>
      <c r="E115" s="28" t="s">
        <v>178</v>
      </c>
      <c r="F115" s="28" t="s">
        <v>42</v>
      </c>
      <c r="G115" s="28" t="s">
        <v>38</v>
      </c>
      <c r="H115" s="28" t="s">
        <v>86</v>
      </c>
      <c r="I115" s="28" t="s">
        <v>52</v>
      </c>
      <c r="J115" s="48">
        <v>100</v>
      </c>
      <c r="K115" s="33"/>
      <c r="L115" s="48">
        <f t="shared" si="8"/>
        <v>0</v>
      </c>
      <c r="M115" s="48">
        <v>100</v>
      </c>
      <c r="N115" s="33"/>
    </row>
    <row r="116" spans="1:14" x14ac:dyDescent="0.25">
      <c r="A116" s="114" t="s">
        <v>31</v>
      </c>
      <c r="B116" s="115">
        <v>650</v>
      </c>
      <c r="C116" s="41" t="s">
        <v>80</v>
      </c>
      <c r="D116" s="41" t="s">
        <v>39</v>
      </c>
      <c r="E116" s="41" t="s">
        <v>39</v>
      </c>
      <c r="F116" s="41" t="s">
        <v>42</v>
      </c>
      <c r="G116" s="41" t="s">
        <v>39</v>
      </c>
      <c r="H116" s="41" t="s">
        <v>68</v>
      </c>
      <c r="I116" s="41" t="s">
        <v>40</v>
      </c>
      <c r="J116" s="42">
        <f>J117</f>
        <v>300</v>
      </c>
      <c r="K116" s="33"/>
      <c r="L116" s="42">
        <f t="shared" si="8"/>
        <v>0</v>
      </c>
      <c r="M116" s="42">
        <f>M117</f>
        <v>300</v>
      </c>
      <c r="N116" s="33"/>
    </row>
    <row r="117" spans="1:14" x14ac:dyDescent="0.25">
      <c r="A117" s="91" t="s">
        <v>32</v>
      </c>
      <c r="B117" s="113">
        <v>650</v>
      </c>
      <c r="C117" s="44" t="s">
        <v>80</v>
      </c>
      <c r="D117" s="44" t="s">
        <v>38</v>
      </c>
      <c r="E117" s="44" t="s">
        <v>39</v>
      </c>
      <c r="F117" s="44" t="s">
        <v>42</v>
      </c>
      <c r="G117" s="44" t="s">
        <v>39</v>
      </c>
      <c r="H117" s="44" t="s">
        <v>68</v>
      </c>
      <c r="I117" s="44" t="s">
        <v>40</v>
      </c>
      <c r="J117" s="45">
        <f>J118</f>
        <v>300</v>
      </c>
      <c r="K117" s="33"/>
      <c r="L117" s="45">
        <f t="shared" si="8"/>
        <v>0</v>
      </c>
      <c r="M117" s="45">
        <f>M118</f>
        <v>300</v>
      </c>
      <c r="N117" s="33"/>
    </row>
    <row r="118" spans="1:14" x14ac:dyDescent="0.25">
      <c r="A118" s="38" t="s">
        <v>16</v>
      </c>
      <c r="B118" s="32">
        <v>650</v>
      </c>
      <c r="C118" s="47" t="s">
        <v>80</v>
      </c>
      <c r="D118" s="47" t="s">
        <v>38</v>
      </c>
      <c r="E118" s="47" t="s">
        <v>144</v>
      </c>
      <c r="F118" s="47" t="s">
        <v>42</v>
      </c>
      <c r="G118" s="47" t="s">
        <v>45</v>
      </c>
      <c r="H118" s="47" t="s">
        <v>86</v>
      </c>
      <c r="I118" s="47" t="s">
        <v>40</v>
      </c>
      <c r="J118" s="48">
        <f>J119</f>
        <v>300</v>
      </c>
      <c r="K118" s="33"/>
      <c r="L118" s="48">
        <f t="shared" si="8"/>
        <v>0</v>
      </c>
      <c r="M118" s="48">
        <f>M119</f>
        <v>300</v>
      </c>
      <c r="N118" s="33"/>
    </row>
    <row r="119" spans="1:14" x14ac:dyDescent="0.25">
      <c r="A119" s="38" t="s">
        <v>193</v>
      </c>
      <c r="B119" s="32">
        <v>650</v>
      </c>
      <c r="C119" s="47" t="s">
        <v>80</v>
      </c>
      <c r="D119" s="47" t="s">
        <v>38</v>
      </c>
      <c r="E119" s="47" t="s">
        <v>144</v>
      </c>
      <c r="F119" s="47" t="s">
        <v>42</v>
      </c>
      <c r="G119" s="47" t="s">
        <v>45</v>
      </c>
      <c r="H119" s="47" t="s">
        <v>86</v>
      </c>
      <c r="I119" s="47" t="s">
        <v>194</v>
      </c>
      <c r="J119" s="48">
        <v>300</v>
      </c>
      <c r="K119" s="33"/>
      <c r="L119" s="48">
        <f t="shared" si="8"/>
        <v>0</v>
      </c>
      <c r="M119" s="48">
        <v>300</v>
      </c>
      <c r="N119" s="33"/>
    </row>
    <row r="120" spans="1:14" x14ac:dyDescent="0.25">
      <c r="A120" s="117" t="s">
        <v>35</v>
      </c>
      <c r="B120" s="32"/>
      <c r="C120" s="94"/>
      <c r="D120" s="94"/>
      <c r="E120" s="47"/>
      <c r="F120" s="47"/>
      <c r="G120" s="47"/>
      <c r="H120" s="47"/>
      <c r="I120" s="94"/>
      <c r="J120" s="45">
        <f>J12+J46+J50+J64+J88+J116+J112+J108</f>
        <v>70360.3</v>
      </c>
      <c r="K120" s="45">
        <f>K12+K46+K50+K64+K88+K116+K112+K108</f>
        <v>548.69999999999993</v>
      </c>
      <c r="L120" s="45">
        <f t="shared" si="8"/>
        <v>0</v>
      </c>
      <c r="M120" s="45">
        <f>M12+M46+M50+M64+M88+M116+M112+M108</f>
        <v>70360.3</v>
      </c>
      <c r="N120" s="45">
        <f>N12+N46+N50+N64+N88+N116+N112+N108</f>
        <v>548.69999999999993</v>
      </c>
    </row>
    <row r="121" spans="1:14" x14ac:dyDescent="0.25">
      <c r="M121" s="27"/>
    </row>
    <row r="122" spans="1:14" x14ac:dyDescent="0.25">
      <c r="M122" s="27"/>
    </row>
  </sheetData>
  <autoFilter ref="A10:N120" xr:uid="{00000000-0009-0000-0000-000004000000}"/>
  <mergeCells count="16">
    <mergeCell ref="M1:N1"/>
    <mergeCell ref="N8:N9"/>
    <mergeCell ref="B8:B9"/>
    <mergeCell ref="A7:N7"/>
    <mergeCell ref="A2:A4"/>
    <mergeCell ref="M8:M9"/>
    <mergeCell ref="A8:A9"/>
    <mergeCell ref="C8:C9"/>
    <mergeCell ref="D8:D9"/>
    <mergeCell ref="E8:H8"/>
    <mergeCell ref="I8:I9"/>
    <mergeCell ref="G2:N4"/>
    <mergeCell ref="A5:N5"/>
    <mergeCell ref="J8:J9"/>
    <mergeCell ref="K8:K9"/>
    <mergeCell ref="L8:L9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4</vt:lpstr>
      <vt:lpstr>Приложение 5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2020-12-18T09:17:17Z</cp:lastPrinted>
  <dcterms:created xsi:type="dcterms:W3CDTF">2014-11-05T03:19:02Z</dcterms:created>
  <dcterms:modified xsi:type="dcterms:W3CDTF">2021-04-06T06:40:29Z</dcterms:modified>
</cp:coreProperties>
</file>