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0" windowWidth="21075" windowHeight="7500"/>
  </bookViews>
  <sheets>
    <sheet name="Приложение 1" sheetId="1" r:id="rId1"/>
    <sheet name="Приложение 2" sheetId="22" r:id="rId2"/>
    <sheet name="Приложение 3" sheetId="3" r:id="rId3"/>
    <sheet name="Приложение 4" sheetId="23" r:id="rId4"/>
    <sheet name="Приложение 5" sheetId="5" r:id="rId5"/>
    <sheet name="Приложение 6" sheetId="24" r:id="rId6"/>
    <sheet name="Приложение 7" sheetId="7" r:id="rId7"/>
    <sheet name="Приложение 8" sheetId="25" r:id="rId8"/>
    <sheet name="Приложение 9" sheetId="9" r:id="rId9"/>
    <sheet name="Приложение 10" sheetId="26" r:id="rId10"/>
    <sheet name="Приложение 11" sheetId="17" r:id="rId11"/>
    <sheet name="Приложение 12" sheetId="27" r:id="rId12"/>
    <sheet name="Приложение 15" sheetId="15" r:id="rId13"/>
    <sheet name="Приложение 16" sheetId="19" r:id="rId14"/>
    <sheet name="Приложение 17" sheetId="29" r:id="rId15"/>
    <sheet name="Приложение 18" sheetId="21" r:id="rId16"/>
    <sheet name="Приложение 19" sheetId="30" r:id="rId17"/>
  </sheets>
  <definedNames>
    <definedName name="_xlnm._FilterDatabase" localSheetId="9" hidden="1">'Приложение 10'!$A$9:$M$102</definedName>
    <definedName name="_xlnm._FilterDatabase" localSheetId="2" hidden="1">'Приложение 3'!$A$8:$J$224</definedName>
    <definedName name="_xlnm._FilterDatabase" localSheetId="3" hidden="1">'Приложение 4'!$A$8:$J$206</definedName>
    <definedName name="_xlnm._FilterDatabase" localSheetId="4" hidden="1">'Приложение 5'!$A$7:$G$153</definedName>
    <definedName name="_xlnm._FilterDatabase" localSheetId="5" hidden="1">'Приложение 6'!$A$7:$H$149</definedName>
    <definedName name="_xlnm._FilterDatabase" localSheetId="8" hidden="1">'Приложение 9'!$A$9:$K$109</definedName>
  </definedNames>
  <calcPr calcId="145621"/>
</workbook>
</file>

<file path=xl/calcChain.xml><?xml version="1.0" encoding="utf-8"?>
<calcChain xmlns="http://schemas.openxmlformats.org/spreadsheetml/2006/main">
  <c r="L71" i="26" l="1"/>
  <c r="L72" i="26"/>
  <c r="L74" i="26"/>
  <c r="J74" i="26"/>
  <c r="H48" i="24"/>
  <c r="H47" i="24" s="1"/>
  <c r="H51" i="24"/>
  <c r="G51" i="24"/>
  <c r="J143" i="23"/>
  <c r="J147" i="23"/>
  <c r="I147" i="23"/>
  <c r="J144" i="23"/>
  <c r="L73" i="26" l="1"/>
  <c r="G48" i="24"/>
  <c r="H50" i="24"/>
  <c r="H52" i="24"/>
  <c r="G52" i="24"/>
  <c r="I144" i="23"/>
  <c r="J146" i="23"/>
  <c r="J148" i="23"/>
  <c r="I148" i="23"/>
  <c r="J20" i="9" l="1"/>
  <c r="J23" i="9"/>
  <c r="G102" i="5"/>
  <c r="G141" i="5"/>
  <c r="G151" i="5"/>
  <c r="G150" i="5" s="1"/>
  <c r="G149" i="5" s="1"/>
  <c r="I28" i="3"/>
  <c r="I37" i="3"/>
  <c r="I36" i="3" s="1"/>
  <c r="I35" i="3" s="1"/>
  <c r="I38" i="3"/>
  <c r="E29" i="25" l="1"/>
  <c r="D29" i="25"/>
  <c r="E23" i="25"/>
  <c r="D23" i="25"/>
  <c r="D32" i="7"/>
  <c r="D25" i="7"/>
  <c r="L17" i="26" l="1"/>
  <c r="J17" i="26"/>
  <c r="L14" i="26"/>
  <c r="J14" i="26"/>
  <c r="J17" i="9"/>
  <c r="J14" i="9"/>
  <c r="E14" i="25"/>
  <c r="D14" i="25"/>
  <c r="E13" i="25"/>
  <c r="D13" i="25"/>
  <c r="D14" i="7"/>
  <c r="D13" i="7"/>
  <c r="H141" i="24"/>
  <c r="G141" i="24"/>
  <c r="H119" i="24"/>
  <c r="G119" i="24"/>
  <c r="G140" i="5"/>
  <c r="G118" i="5"/>
  <c r="J23" i="23"/>
  <c r="I23" i="23"/>
  <c r="J16" i="23"/>
  <c r="I16" i="23"/>
  <c r="I23" i="3"/>
  <c r="I16" i="3"/>
  <c r="B12" i="21" l="1"/>
  <c r="C34" i="22" l="1"/>
  <c r="C12" i="30"/>
  <c r="B12" i="30"/>
  <c r="C14" i="15" l="1"/>
  <c r="D33" i="27" l="1"/>
  <c r="D12" i="27"/>
  <c r="D21" i="27" s="1"/>
  <c r="C33" i="27"/>
  <c r="C12" i="27"/>
  <c r="C21" i="27" s="1"/>
  <c r="C33" i="17"/>
  <c r="C12" i="17"/>
  <c r="C21" i="17" s="1"/>
  <c r="L42" i="26" l="1"/>
  <c r="J42" i="26"/>
  <c r="L34" i="26"/>
  <c r="J34" i="26"/>
  <c r="L32" i="26"/>
  <c r="J32" i="26"/>
  <c r="L100" i="26"/>
  <c r="L99" i="26" s="1"/>
  <c r="L98" i="26" s="1"/>
  <c r="L96" i="26"/>
  <c r="L95" i="26" s="1"/>
  <c r="L94" i="26" s="1"/>
  <c r="L92" i="26"/>
  <c r="L91" i="26" s="1"/>
  <c r="L90" i="26" s="1"/>
  <c r="L88" i="26"/>
  <c r="L87" i="26" s="1"/>
  <c r="L57" i="26"/>
  <c r="L85" i="26"/>
  <c r="L83" i="26"/>
  <c r="L81" i="26"/>
  <c r="L78" i="26"/>
  <c r="L76" i="26"/>
  <c r="L68" i="26"/>
  <c r="L67" i="26" s="1"/>
  <c r="L65" i="26"/>
  <c r="L64" i="26" s="1"/>
  <c r="L62" i="26"/>
  <c r="L60" i="26"/>
  <c r="L53" i="26"/>
  <c r="L52" i="26" s="1"/>
  <c r="M50" i="26"/>
  <c r="M49" i="26" s="1"/>
  <c r="M48" i="26" s="1"/>
  <c r="L50" i="26"/>
  <c r="L49" i="26" s="1"/>
  <c r="M46" i="26"/>
  <c r="M45" i="26" s="1"/>
  <c r="M44" i="26" s="1"/>
  <c r="L46" i="26"/>
  <c r="L45" i="26" s="1"/>
  <c r="L44" i="26" s="1"/>
  <c r="L40" i="26"/>
  <c r="L36" i="26"/>
  <c r="L30" i="26"/>
  <c r="L28" i="26"/>
  <c r="L26" i="26"/>
  <c r="L24" i="26"/>
  <c r="L21" i="26"/>
  <c r="L20" i="26" s="1"/>
  <c r="L16" i="26"/>
  <c r="L15" i="26" s="1"/>
  <c r="L13" i="26"/>
  <c r="L12" i="26" s="1"/>
  <c r="J100" i="26"/>
  <c r="J99" i="26" s="1"/>
  <c r="J98" i="26" s="1"/>
  <c r="J96" i="26"/>
  <c r="J95" i="26" s="1"/>
  <c r="J94" i="26" s="1"/>
  <c r="J92" i="26"/>
  <c r="J91" i="26" s="1"/>
  <c r="J90" i="26" s="1"/>
  <c r="J88" i="26"/>
  <c r="J87" i="26" s="1"/>
  <c r="J57" i="26"/>
  <c r="J85" i="26"/>
  <c r="J83" i="26"/>
  <c r="J81" i="26"/>
  <c r="J78" i="26"/>
  <c r="J76" i="26"/>
  <c r="J72" i="26"/>
  <c r="J68" i="26"/>
  <c r="J67" i="26" s="1"/>
  <c r="J65" i="26"/>
  <c r="J64" i="26" s="1"/>
  <c r="J62" i="26"/>
  <c r="J60" i="26"/>
  <c r="J53" i="26"/>
  <c r="J52" i="26" s="1"/>
  <c r="K50" i="26"/>
  <c r="K49" i="26" s="1"/>
  <c r="K48" i="26" s="1"/>
  <c r="J50" i="26"/>
  <c r="J49" i="26" s="1"/>
  <c r="K46" i="26"/>
  <c r="K45" i="26" s="1"/>
  <c r="K44" i="26" s="1"/>
  <c r="J46" i="26"/>
  <c r="J45" i="26" s="1"/>
  <c r="J44" i="26" s="1"/>
  <c r="J40" i="26"/>
  <c r="J36" i="26"/>
  <c r="J30" i="26"/>
  <c r="J28" i="26"/>
  <c r="J26" i="26"/>
  <c r="J24" i="26"/>
  <c r="J21" i="26"/>
  <c r="J20" i="26" s="1"/>
  <c r="J16" i="26"/>
  <c r="J15" i="26" s="1"/>
  <c r="J13" i="26"/>
  <c r="J12" i="26" s="1"/>
  <c r="J107" i="9"/>
  <c r="J106" i="9" s="1"/>
  <c r="J105" i="9" s="1"/>
  <c r="J103" i="9"/>
  <c r="J102" i="9" s="1"/>
  <c r="J101" i="9" s="1"/>
  <c r="J99" i="9"/>
  <c r="J98" i="9" s="1"/>
  <c r="J97" i="9" s="1"/>
  <c r="J59" i="9"/>
  <c r="J93" i="9"/>
  <c r="J92" i="9" s="1"/>
  <c r="J95" i="9"/>
  <c r="J90" i="9"/>
  <c r="J88" i="9"/>
  <c r="J86" i="9"/>
  <c r="J84" i="9"/>
  <c r="J77" i="9"/>
  <c r="J79" i="9"/>
  <c r="J81" i="9"/>
  <c r="J73" i="9"/>
  <c r="J72" i="9" s="1"/>
  <c r="J70" i="9"/>
  <c r="J69" i="9" s="1"/>
  <c r="J67" i="9"/>
  <c r="J66" i="9" s="1"/>
  <c r="J64" i="9"/>
  <c r="J62" i="9"/>
  <c r="K52" i="9"/>
  <c r="K51" i="9" s="1"/>
  <c r="K50" i="9" s="1"/>
  <c r="J55" i="9"/>
  <c r="J54" i="9" s="1"/>
  <c r="J52" i="9"/>
  <c r="J51" i="9" s="1"/>
  <c r="K48" i="9"/>
  <c r="K47" i="9" s="1"/>
  <c r="K46" i="9" s="1"/>
  <c r="J48" i="9"/>
  <c r="J47" i="9" s="1"/>
  <c r="J46" i="9" s="1"/>
  <c r="J44" i="9"/>
  <c r="J40" i="9"/>
  <c r="J38" i="9"/>
  <c r="J36" i="9"/>
  <c r="J34" i="9"/>
  <c r="J32" i="9"/>
  <c r="J29" i="9"/>
  <c r="J28" i="9" s="1"/>
  <c r="J26" i="9"/>
  <c r="J25" i="9" s="1"/>
  <c r="J21" i="9"/>
  <c r="J16" i="9"/>
  <c r="J15" i="9" s="1"/>
  <c r="J13" i="9"/>
  <c r="J12" i="9" s="1"/>
  <c r="L56" i="26" l="1"/>
  <c r="J56" i="26"/>
  <c r="J80" i="26"/>
  <c r="J83" i="9"/>
  <c r="J58" i="9"/>
  <c r="J57" i="9" s="1"/>
  <c r="L80" i="26"/>
  <c r="J50" i="9"/>
  <c r="K10" i="9"/>
  <c r="J76" i="9"/>
  <c r="J31" i="9"/>
  <c r="L55" i="26"/>
  <c r="J71" i="26"/>
  <c r="L23" i="26"/>
  <c r="L11" i="26" s="1"/>
  <c r="J23" i="26"/>
  <c r="J11" i="26" s="1"/>
  <c r="J55" i="26"/>
  <c r="J48" i="26"/>
  <c r="L48" i="26"/>
  <c r="M10" i="26"/>
  <c r="M102" i="26"/>
  <c r="K10" i="26"/>
  <c r="K102" i="26"/>
  <c r="E22" i="25"/>
  <c r="D22" i="25"/>
  <c r="E12" i="25"/>
  <c r="D12" i="25"/>
  <c r="E34" i="25"/>
  <c r="E32" i="25"/>
  <c r="E30" i="25"/>
  <c r="E26" i="25"/>
  <c r="E19" i="25"/>
  <c r="E17" i="25"/>
  <c r="D34" i="25"/>
  <c r="D32" i="25"/>
  <c r="D30" i="25"/>
  <c r="D26" i="25"/>
  <c r="D19" i="25"/>
  <c r="D17" i="25"/>
  <c r="D24" i="7"/>
  <c r="D33" i="7"/>
  <c r="D37" i="7"/>
  <c r="H147" i="24"/>
  <c r="H146" i="24" s="1"/>
  <c r="G147" i="24"/>
  <c r="G146" i="24" s="1"/>
  <c r="H107" i="24"/>
  <c r="H106" i="24" s="1"/>
  <c r="G107" i="24"/>
  <c r="G106" i="24" s="1"/>
  <c r="H104" i="24"/>
  <c r="H103" i="24" s="1"/>
  <c r="G104" i="24"/>
  <c r="G103" i="24" s="1"/>
  <c r="G72" i="5"/>
  <c r="G71" i="5" s="1"/>
  <c r="G70" i="5" s="1"/>
  <c r="G68" i="5"/>
  <c r="G67" i="5" s="1"/>
  <c r="G65" i="5"/>
  <c r="G64" i="5" s="1"/>
  <c r="H68" i="24"/>
  <c r="H67" i="24" s="1"/>
  <c r="G68" i="24"/>
  <c r="G67" i="24" s="1"/>
  <c r="H71" i="24"/>
  <c r="H70" i="24" s="1"/>
  <c r="G71" i="24"/>
  <c r="G70" i="24" s="1"/>
  <c r="H75" i="24"/>
  <c r="H74" i="24" s="1"/>
  <c r="H73" i="24" s="1"/>
  <c r="G75" i="24"/>
  <c r="G74" i="24" s="1"/>
  <c r="G73" i="24" s="1"/>
  <c r="H144" i="24"/>
  <c r="H143" i="24" s="1"/>
  <c r="H142" i="24" s="1"/>
  <c r="H140" i="24"/>
  <c r="H139" i="24" s="1"/>
  <c r="H138" i="24" s="1"/>
  <c r="H136" i="24"/>
  <c r="H134" i="24"/>
  <c r="H133" i="24" s="1"/>
  <c r="H130" i="24"/>
  <c r="H128" i="24"/>
  <c r="H126" i="24"/>
  <c r="H122" i="24"/>
  <c r="H120" i="24"/>
  <c r="H118" i="24"/>
  <c r="H112" i="24"/>
  <c r="H111" i="24" s="1"/>
  <c r="H110" i="24" s="1"/>
  <c r="H109" i="24" s="1"/>
  <c r="H98" i="24"/>
  <c r="H97" i="24" s="1"/>
  <c r="H96" i="24" s="1"/>
  <c r="H95" i="24" s="1"/>
  <c r="H94" i="24" s="1"/>
  <c r="H92" i="24"/>
  <c r="H91" i="24" s="1"/>
  <c r="H90" i="24" s="1"/>
  <c r="H89" i="24" s="1"/>
  <c r="H88" i="24" s="1"/>
  <c r="H86" i="24"/>
  <c r="H85" i="24" s="1"/>
  <c r="H84" i="24" s="1"/>
  <c r="H83" i="24" s="1"/>
  <c r="H82" i="24" s="1"/>
  <c r="H80" i="24"/>
  <c r="H79" i="24" s="1"/>
  <c r="H78" i="24" s="1"/>
  <c r="H77" i="24" s="1"/>
  <c r="H62" i="24"/>
  <c r="H61" i="24" s="1"/>
  <c r="H60" i="24" s="1"/>
  <c r="H59" i="24" s="1"/>
  <c r="H57" i="24"/>
  <c r="H56" i="24" s="1"/>
  <c r="H55" i="24" s="1"/>
  <c r="H54" i="24" s="1"/>
  <c r="H49" i="24"/>
  <c r="H46" i="24" s="1"/>
  <c r="H44" i="24"/>
  <c r="H43" i="24" s="1"/>
  <c r="H41" i="24"/>
  <c r="H40" i="24" s="1"/>
  <c r="H35" i="24"/>
  <c r="H34" i="24" s="1"/>
  <c r="H32" i="24"/>
  <c r="H31" i="24" s="1"/>
  <c r="H26" i="24"/>
  <c r="H25" i="24" s="1"/>
  <c r="H24" i="24" s="1"/>
  <c r="H23" i="24" s="1"/>
  <c r="H22" i="24" s="1"/>
  <c r="H20" i="24"/>
  <c r="H19" i="24" s="1"/>
  <c r="H18" i="24" s="1"/>
  <c r="H17" i="24" s="1"/>
  <c r="H16" i="24" s="1"/>
  <c r="H14" i="24"/>
  <c r="H12" i="24"/>
  <c r="G144" i="24"/>
  <c r="G143" i="24" s="1"/>
  <c r="G142" i="24" s="1"/>
  <c r="G140" i="24"/>
  <c r="G139" i="24" s="1"/>
  <c r="G138" i="24" s="1"/>
  <c r="G136" i="24"/>
  <c r="G134" i="24"/>
  <c r="G133" i="24" s="1"/>
  <c r="G130" i="24"/>
  <c r="G128" i="24"/>
  <c r="G126" i="24"/>
  <c r="G122" i="24"/>
  <c r="G120" i="24"/>
  <c r="G118" i="24"/>
  <c r="G112" i="24"/>
  <c r="G111" i="24" s="1"/>
  <c r="G110" i="24" s="1"/>
  <c r="G109" i="24" s="1"/>
  <c r="G98" i="24"/>
  <c r="G97" i="24" s="1"/>
  <c r="G96" i="24" s="1"/>
  <c r="G95" i="24" s="1"/>
  <c r="G94" i="24" s="1"/>
  <c r="G92" i="24"/>
  <c r="G91" i="24" s="1"/>
  <c r="G90" i="24" s="1"/>
  <c r="G89" i="24" s="1"/>
  <c r="G88" i="24" s="1"/>
  <c r="G86" i="24"/>
  <c r="G85" i="24" s="1"/>
  <c r="G84" i="24" s="1"/>
  <c r="G83" i="24" s="1"/>
  <c r="G82" i="24" s="1"/>
  <c r="G80" i="24"/>
  <c r="G79" i="24" s="1"/>
  <c r="G78" i="24" s="1"/>
  <c r="G77" i="24" s="1"/>
  <c r="G62" i="24"/>
  <c r="G61" i="24" s="1"/>
  <c r="G60" i="24" s="1"/>
  <c r="G59" i="24" s="1"/>
  <c r="G57" i="24"/>
  <c r="G56" i="24" s="1"/>
  <c r="G55" i="24" s="1"/>
  <c r="G54" i="24" s="1"/>
  <c r="G49" i="24"/>
  <c r="G47" i="24" s="1"/>
  <c r="G46" i="24" s="1"/>
  <c r="G44" i="24"/>
  <c r="G43" i="24" s="1"/>
  <c r="G41" i="24"/>
  <c r="G40" i="24" s="1"/>
  <c r="G35" i="24"/>
  <c r="G34" i="24" s="1"/>
  <c r="G32" i="24"/>
  <c r="G31" i="24" s="1"/>
  <c r="G26" i="24"/>
  <c r="G25" i="24" s="1"/>
  <c r="G24" i="24" s="1"/>
  <c r="G23" i="24" s="1"/>
  <c r="G22" i="24" s="1"/>
  <c r="G20" i="24"/>
  <c r="G19" i="24" s="1"/>
  <c r="G18" i="24" s="1"/>
  <c r="G17" i="24" s="1"/>
  <c r="G16" i="24" s="1"/>
  <c r="G14" i="24"/>
  <c r="G12" i="24"/>
  <c r="G147" i="5"/>
  <c r="G146" i="5" s="1"/>
  <c r="G144" i="5"/>
  <c r="G143" i="5" s="1"/>
  <c r="G142" i="5" s="1"/>
  <c r="G139" i="5"/>
  <c r="G138" i="5" s="1"/>
  <c r="G137" i="5" s="1"/>
  <c r="G135" i="5"/>
  <c r="G133" i="5"/>
  <c r="G132" i="5" s="1"/>
  <c r="G129" i="5"/>
  <c r="G127" i="5"/>
  <c r="G125" i="5"/>
  <c r="G121" i="5"/>
  <c r="G119" i="5"/>
  <c r="G117" i="5"/>
  <c r="G111" i="5"/>
  <c r="G110" i="5" s="1"/>
  <c r="G109" i="5" s="1"/>
  <c r="G108" i="5" s="1"/>
  <c r="G106" i="5"/>
  <c r="G105" i="5" s="1"/>
  <c r="G104" i="5" s="1"/>
  <c r="G103" i="5" s="1"/>
  <c r="G101" i="5"/>
  <c r="G100" i="5" s="1"/>
  <c r="G99" i="5" s="1"/>
  <c r="G98" i="5" s="1"/>
  <c r="G95" i="5"/>
  <c r="G94" i="5" s="1"/>
  <c r="G93" i="5" s="1"/>
  <c r="G92" i="5" s="1"/>
  <c r="G91" i="5" s="1"/>
  <c r="G89" i="5"/>
  <c r="G88" i="5" s="1"/>
  <c r="G87" i="5" s="1"/>
  <c r="G86" i="5" s="1"/>
  <c r="G85" i="5" s="1"/>
  <c r="G83" i="5"/>
  <c r="G82" i="5" s="1"/>
  <c r="G81" i="5" s="1"/>
  <c r="G80" i="5" s="1"/>
  <c r="G79" i="5" s="1"/>
  <c r="G77" i="5"/>
  <c r="G76" i="5" s="1"/>
  <c r="G75" i="5" s="1"/>
  <c r="G74" i="5" s="1"/>
  <c r="G59" i="5"/>
  <c r="G58" i="5" s="1"/>
  <c r="G57" i="5" s="1"/>
  <c r="G56" i="5" s="1"/>
  <c r="G54" i="5"/>
  <c r="G53" i="5" s="1"/>
  <c r="G52" i="5" s="1"/>
  <c r="G51" i="5" s="1"/>
  <c r="G49" i="5"/>
  <c r="G48" i="5" s="1"/>
  <c r="G47" i="5" s="1"/>
  <c r="G46" i="5" s="1"/>
  <c r="G44" i="5"/>
  <c r="G43" i="5" s="1"/>
  <c r="G41" i="5"/>
  <c r="G40" i="5" s="1"/>
  <c r="G35" i="5"/>
  <c r="G34" i="5" s="1"/>
  <c r="G32" i="5"/>
  <c r="G31" i="5" s="1"/>
  <c r="G26" i="5"/>
  <c r="G25" i="5" s="1"/>
  <c r="G24" i="5" s="1"/>
  <c r="G23" i="5" s="1"/>
  <c r="G22" i="5" s="1"/>
  <c r="G20" i="5"/>
  <c r="G19" i="5" s="1"/>
  <c r="G18" i="5" s="1"/>
  <c r="G17" i="5" s="1"/>
  <c r="G16" i="5" s="1"/>
  <c r="G12" i="5"/>
  <c r="G14" i="5"/>
  <c r="G11" i="5" s="1"/>
  <c r="J83" i="23"/>
  <c r="J82" i="23" s="1"/>
  <c r="J81" i="23" s="1"/>
  <c r="J80" i="23" s="1"/>
  <c r="J79" i="23" s="1"/>
  <c r="I83" i="23"/>
  <c r="I82" i="23" s="1"/>
  <c r="I81" i="23" s="1"/>
  <c r="I80" i="23" s="1"/>
  <c r="I79" i="23" s="1"/>
  <c r="J63" i="23"/>
  <c r="J62" i="23" s="1"/>
  <c r="I63" i="23"/>
  <c r="I62" i="23" s="1"/>
  <c r="J60" i="23"/>
  <c r="J59" i="23" s="1"/>
  <c r="I60" i="23"/>
  <c r="I59" i="23" s="1"/>
  <c r="J204" i="23"/>
  <c r="J203" i="23" s="1"/>
  <c r="J202" i="23" s="1"/>
  <c r="J201" i="23" s="1"/>
  <c r="J200" i="23" s="1"/>
  <c r="J199" i="23" s="1"/>
  <c r="J198" i="23" s="1"/>
  <c r="J196" i="23"/>
  <c r="J195" i="23" s="1"/>
  <c r="J194" i="23" s="1"/>
  <c r="J193" i="23" s="1"/>
  <c r="J192" i="23" s="1"/>
  <c r="J191" i="23" s="1"/>
  <c r="J190" i="23" s="1"/>
  <c r="J188" i="23"/>
  <c r="J187" i="23" s="1"/>
  <c r="J186" i="23" s="1"/>
  <c r="J185" i="23" s="1"/>
  <c r="J184" i="23" s="1"/>
  <c r="J183" i="23" s="1"/>
  <c r="J182" i="23" s="1"/>
  <c r="J180" i="23"/>
  <c r="J179" i="23" s="1"/>
  <c r="J178" i="23" s="1"/>
  <c r="J177" i="23" s="1"/>
  <c r="J176" i="23" s="1"/>
  <c r="J175" i="23" s="1"/>
  <c r="J114" i="23"/>
  <c r="J112" i="23"/>
  <c r="J173" i="23"/>
  <c r="J172" i="23" s="1"/>
  <c r="J171" i="23" s="1"/>
  <c r="J170" i="23" s="1"/>
  <c r="J168" i="23"/>
  <c r="J167" i="23" s="1"/>
  <c r="J165" i="23"/>
  <c r="J164" i="23" s="1"/>
  <c r="J158" i="23"/>
  <c r="J157" i="23" s="1"/>
  <c r="J156" i="23" s="1"/>
  <c r="J155" i="23" s="1"/>
  <c r="J153" i="23"/>
  <c r="J152" i="23" s="1"/>
  <c r="J151" i="23" s="1"/>
  <c r="J150" i="23" s="1"/>
  <c r="J145" i="23"/>
  <c r="J142" i="23" s="1"/>
  <c r="J141" i="23" s="1"/>
  <c r="J137" i="23"/>
  <c r="J136" i="23" s="1"/>
  <c r="J135" i="23" s="1"/>
  <c r="J134" i="23" s="1"/>
  <c r="J133" i="23" s="1"/>
  <c r="J132" i="23" s="1"/>
  <c r="J130" i="23"/>
  <c r="J129" i="23" s="1"/>
  <c r="J128" i="23" s="1"/>
  <c r="J127" i="23" s="1"/>
  <c r="J126" i="23" s="1"/>
  <c r="J125" i="23" s="1"/>
  <c r="J123" i="23"/>
  <c r="J122" i="23" s="1"/>
  <c r="J120" i="23"/>
  <c r="J119" i="23" s="1"/>
  <c r="J104" i="23"/>
  <c r="J103" i="23" s="1"/>
  <c r="J102" i="23" s="1"/>
  <c r="J101" i="23" s="1"/>
  <c r="J100" i="23" s="1"/>
  <c r="J99" i="23" s="1"/>
  <c r="J97" i="23"/>
  <c r="J96" i="23" s="1"/>
  <c r="J95" i="23" s="1"/>
  <c r="J94" i="23" s="1"/>
  <c r="J93" i="23" s="1"/>
  <c r="J92" i="23" s="1"/>
  <c r="J89" i="23"/>
  <c r="J88" i="23" s="1"/>
  <c r="J87" i="23" s="1"/>
  <c r="J86" i="23" s="1"/>
  <c r="J85" i="23" s="1"/>
  <c r="J77" i="23"/>
  <c r="J76" i="23" s="1"/>
  <c r="J75" i="23" s="1"/>
  <c r="J73" i="23"/>
  <c r="J71" i="23"/>
  <c r="J69" i="23"/>
  <c r="J54" i="23"/>
  <c r="J53" i="23" s="1"/>
  <c r="J52" i="23" s="1"/>
  <c r="J51" i="23" s="1"/>
  <c r="J49" i="23"/>
  <c r="J48" i="23" s="1"/>
  <c r="J46" i="23"/>
  <c r="J45" i="23" s="1"/>
  <c r="J40" i="23"/>
  <c r="J39" i="23" s="1"/>
  <c r="J38" i="23" s="1"/>
  <c r="J37" i="23" s="1"/>
  <c r="J36" i="23" s="1"/>
  <c r="J33" i="23"/>
  <c r="J32" i="23" s="1"/>
  <c r="J31" i="23" s="1"/>
  <c r="J30" i="23" s="1"/>
  <c r="J29" i="23" s="1"/>
  <c r="J28" i="23" s="1"/>
  <c r="J26" i="23"/>
  <c r="J24" i="23"/>
  <c r="J22" i="23"/>
  <c r="J15" i="23"/>
  <c r="J14" i="23" s="1"/>
  <c r="J13" i="23" s="1"/>
  <c r="J12" i="23" s="1"/>
  <c r="J11" i="23" s="1"/>
  <c r="J10" i="23" s="1"/>
  <c r="I204" i="23"/>
  <c r="I203" i="23" s="1"/>
  <c r="I202" i="23" s="1"/>
  <c r="I201" i="23" s="1"/>
  <c r="I200" i="23" s="1"/>
  <c r="I199" i="23" s="1"/>
  <c r="I198" i="23" s="1"/>
  <c r="I196" i="23"/>
  <c r="I195" i="23" s="1"/>
  <c r="I194" i="23" s="1"/>
  <c r="I193" i="23" s="1"/>
  <c r="I192" i="23" s="1"/>
  <c r="I191" i="23" s="1"/>
  <c r="I190" i="23" s="1"/>
  <c r="I188" i="23"/>
  <c r="I187" i="23" s="1"/>
  <c r="I186" i="23" s="1"/>
  <c r="I185" i="23" s="1"/>
  <c r="I184" i="23" s="1"/>
  <c r="I183" i="23" s="1"/>
  <c r="I182" i="23" s="1"/>
  <c r="I180" i="23"/>
  <c r="I179" i="23" s="1"/>
  <c r="I178" i="23" s="1"/>
  <c r="I177" i="23" s="1"/>
  <c r="I176" i="23" s="1"/>
  <c r="I175" i="23" s="1"/>
  <c r="I114" i="23"/>
  <c r="I112" i="23"/>
  <c r="I173" i="23"/>
  <c r="I172" i="23" s="1"/>
  <c r="I171" i="23" s="1"/>
  <c r="I170" i="23" s="1"/>
  <c r="I168" i="23"/>
  <c r="I167" i="23" s="1"/>
  <c r="I165" i="23"/>
  <c r="I164" i="23" s="1"/>
  <c r="I158" i="23"/>
  <c r="I157" i="23" s="1"/>
  <c r="I156" i="23" s="1"/>
  <c r="I155" i="23" s="1"/>
  <c r="I153" i="23"/>
  <c r="I152" i="23" s="1"/>
  <c r="I151" i="23" s="1"/>
  <c r="I150" i="23" s="1"/>
  <c r="I145" i="23"/>
  <c r="I143" i="23" s="1"/>
  <c r="I142" i="23" s="1"/>
  <c r="I141" i="23" s="1"/>
  <c r="I137" i="23"/>
  <c r="I136" i="23" s="1"/>
  <c r="I135" i="23" s="1"/>
  <c r="I134" i="23" s="1"/>
  <c r="I133" i="23" s="1"/>
  <c r="I132" i="23" s="1"/>
  <c r="I130" i="23"/>
  <c r="I129" i="23" s="1"/>
  <c r="I128" i="23" s="1"/>
  <c r="I127" i="23" s="1"/>
  <c r="I126" i="23" s="1"/>
  <c r="I125" i="23" s="1"/>
  <c r="I123" i="23"/>
  <c r="I122" i="23" s="1"/>
  <c r="I120" i="23"/>
  <c r="I119" i="23" s="1"/>
  <c r="I104" i="23"/>
  <c r="I103" i="23" s="1"/>
  <c r="I102" i="23" s="1"/>
  <c r="I101" i="23" s="1"/>
  <c r="I100" i="23" s="1"/>
  <c r="I99" i="23" s="1"/>
  <c r="I97" i="23"/>
  <c r="I96" i="23" s="1"/>
  <c r="I95" i="23" s="1"/>
  <c r="I94" i="23" s="1"/>
  <c r="I93" i="23" s="1"/>
  <c r="I92" i="23" s="1"/>
  <c r="I89" i="23"/>
  <c r="I88" i="23" s="1"/>
  <c r="I87" i="23" s="1"/>
  <c r="I86" i="23" s="1"/>
  <c r="I85" i="23" s="1"/>
  <c r="I77" i="23"/>
  <c r="I76" i="23" s="1"/>
  <c r="I75" i="23" s="1"/>
  <c r="I73" i="23"/>
  <c r="I71" i="23"/>
  <c r="I69" i="23"/>
  <c r="I54" i="23"/>
  <c r="I53" i="23" s="1"/>
  <c r="I52" i="23" s="1"/>
  <c r="I51" i="23" s="1"/>
  <c r="I49" i="23"/>
  <c r="I48" i="23" s="1"/>
  <c r="I46" i="23"/>
  <c r="I45" i="23" s="1"/>
  <c r="I40" i="23"/>
  <c r="I39" i="23" s="1"/>
  <c r="I38" i="23" s="1"/>
  <c r="I37" i="23" s="1"/>
  <c r="I36" i="23" s="1"/>
  <c r="I33" i="23"/>
  <c r="I32" i="23" s="1"/>
  <c r="I31" i="23" s="1"/>
  <c r="I30" i="23" s="1"/>
  <c r="I29" i="23" s="1"/>
  <c r="I28" i="23" s="1"/>
  <c r="I26" i="23"/>
  <c r="I24" i="23"/>
  <c r="I22" i="23"/>
  <c r="I15" i="23"/>
  <c r="I14" i="23" s="1"/>
  <c r="I13" i="23" s="1"/>
  <c r="I12" i="23" s="1"/>
  <c r="I11" i="23" s="1"/>
  <c r="I10" i="23" s="1"/>
  <c r="I222" i="3"/>
  <c r="I221" i="3" s="1"/>
  <c r="I220" i="3" s="1"/>
  <c r="I219" i="3" s="1"/>
  <c r="I218" i="3" s="1"/>
  <c r="I217" i="3" s="1"/>
  <c r="I216" i="3" s="1"/>
  <c r="I206" i="3"/>
  <c r="I205" i="3" s="1"/>
  <c r="I204" i="3" s="1"/>
  <c r="I203" i="3" s="1"/>
  <c r="I202" i="3" s="1"/>
  <c r="I201" i="3" s="1"/>
  <c r="I200" i="3" s="1"/>
  <c r="I115" i="3"/>
  <c r="I117" i="3"/>
  <c r="I186" i="3"/>
  <c r="I185" i="3" s="1"/>
  <c r="I184" i="3" s="1"/>
  <c r="I183" i="3" s="1"/>
  <c r="I182" i="3" s="1"/>
  <c r="I165" i="3"/>
  <c r="I164" i="3" s="1"/>
  <c r="I163" i="3" s="1"/>
  <c r="I162" i="3" s="1"/>
  <c r="I160" i="3"/>
  <c r="I159" i="3" s="1"/>
  <c r="I158" i="3" s="1"/>
  <c r="I157" i="3" s="1"/>
  <c r="I147" i="3"/>
  <c r="I146" i="3" s="1"/>
  <c r="I145" i="3" s="1"/>
  <c r="I144" i="3" s="1"/>
  <c r="I143" i="3" s="1"/>
  <c r="I142" i="3" s="1"/>
  <c r="D14" i="22"/>
  <c r="C14" i="22"/>
  <c r="C34" i="1"/>
  <c r="C14" i="1"/>
  <c r="J75" i="9" l="1"/>
  <c r="H102" i="24"/>
  <c r="H101" i="24" s="1"/>
  <c r="H100" i="24"/>
  <c r="G30" i="5"/>
  <c r="G29" i="5" s="1"/>
  <c r="G28" i="5" s="1"/>
  <c r="G116" i="5"/>
  <c r="G115" i="5" s="1"/>
  <c r="G131" i="5"/>
  <c r="L70" i="26"/>
  <c r="L10" i="26" s="1"/>
  <c r="J70" i="26"/>
  <c r="J102" i="26" s="1"/>
  <c r="J11" i="9"/>
  <c r="D36" i="25"/>
  <c r="E36" i="25"/>
  <c r="H11" i="24"/>
  <c r="H10" i="24" s="1"/>
  <c r="H9" i="24" s="1"/>
  <c r="H8" i="24" s="1"/>
  <c r="G102" i="24"/>
  <c r="G101" i="24" s="1"/>
  <c r="G100" i="24" s="1"/>
  <c r="G132" i="24"/>
  <c r="G66" i="24"/>
  <c r="G65" i="24" s="1"/>
  <c r="G64" i="24" s="1"/>
  <c r="H66" i="24"/>
  <c r="H65" i="24" s="1"/>
  <c r="H64" i="24" s="1"/>
  <c r="H117" i="24"/>
  <c r="H116" i="24" s="1"/>
  <c r="H125" i="24"/>
  <c r="H124" i="24" s="1"/>
  <c r="G39" i="24"/>
  <c r="G38" i="24" s="1"/>
  <c r="G37" i="24" s="1"/>
  <c r="G39" i="5"/>
  <c r="G38" i="5" s="1"/>
  <c r="G37" i="5" s="1"/>
  <c r="G63" i="5"/>
  <c r="G62" i="5" s="1"/>
  <c r="G61" i="5" s="1"/>
  <c r="G124" i="5"/>
  <c r="G123" i="5" s="1"/>
  <c r="H30" i="24"/>
  <c r="H29" i="24" s="1"/>
  <c r="H28" i="24" s="1"/>
  <c r="G117" i="24"/>
  <c r="G116" i="24" s="1"/>
  <c r="G125" i="24"/>
  <c r="G124" i="24" s="1"/>
  <c r="H132" i="24"/>
  <c r="G11" i="24"/>
  <c r="G10" i="24" s="1"/>
  <c r="G9" i="24" s="1"/>
  <c r="G8" i="24" s="1"/>
  <c r="H39" i="24"/>
  <c r="H38" i="24" s="1"/>
  <c r="H37" i="24" s="1"/>
  <c r="J68" i="23"/>
  <c r="J67" i="23" s="1"/>
  <c r="J66" i="23" s="1"/>
  <c r="J65" i="23" s="1"/>
  <c r="G30" i="24"/>
  <c r="G29" i="24" s="1"/>
  <c r="G28" i="24" s="1"/>
  <c r="G97" i="5"/>
  <c r="G10" i="5"/>
  <c r="G9" i="5" s="1"/>
  <c r="G8" i="5" s="1"/>
  <c r="I58" i="23"/>
  <c r="I57" i="23" s="1"/>
  <c r="I56" i="23" s="1"/>
  <c r="J111" i="23"/>
  <c r="J110" i="23" s="1"/>
  <c r="J109" i="23" s="1"/>
  <c r="J108" i="23" s="1"/>
  <c r="J58" i="23"/>
  <c r="J57" i="23" s="1"/>
  <c r="J56" i="23" s="1"/>
  <c r="I21" i="23"/>
  <c r="I20" i="23" s="1"/>
  <c r="I19" i="23" s="1"/>
  <c r="I18" i="23" s="1"/>
  <c r="I17" i="23" s="1"/>
  <c r="J21" i="23"/>
  <c r="J20" i="23" s="1"/>
  <c r="J19" i="23" s="1"/>
  <c r="J18" i="23" s="1"/>
  <c r="J17" i="23" s="1"/>
  <c r="J163" i="23"/>
  <c r="J162" i="23" s="1"/>
  <c r="J161" i="23" s="1"/>
  <c r="J160" i="23" s="1"/>
  <c r="I118" i="23"/>
  <c r="I117" i="23" s="1"/>
  <c r="I116" i="23" s="1"/>
  <c r="I111" i="23"/>
  <c r="I110" i="23" s="1"/>
  <c r="I109" i="23" s="1"/>
  <c r="I108" i="23" s="1"/>
  <c r="I163" i="23"/>
  <c r="I162" i="23" s="1"/>
  <c r="I161" i="23" s="1"/>
  <c r="I160" i="23" s="1"/>
  <c r="I68" i="23"/>
  <c r="I44" i="23"/>
  <c r="I43" i="23" s="1"/>
  <c r="I42" i="23" s="1"/>
  <c r="J44" i="23"/>
  <c r="J43" i="23" s="1"/>
  <c r="J42" i="23" s="1"/>
  <c r="J118" i="23"/>
  <c r="J117" i="23" s="1"/>
  <c r="J116" i="23" s="1"/>
  <c r="I91" i="23"/>
  <c r="I140" i="23"/>
  <c r="J91" i="23"/>
  <c r="J140" i="23"/>
  <c r="I114" i="3"/>
  <c r="I113" i="3" s="1"/>
  <c r="I112" i="3" s="1"/>
  <c r="I111" i="3" s="1"/>
  <c r="C9" i="30"/>
  <c r="C7" i="30"/>
  <c r="B9" i="30"/>
  <c r="B7" i="30"/>
  <c r="D34" i="22"/>
  <c r="D31" i="22"/>
  <c r="D29" i="22"/>
  <c r="D26" i="22"/>
  <c r="D24" i="22"/>
  <c r="D20" i="22"/>
  <c r="D18" i="22"/>
  <c r="D10" i="22"/>
  <c r="D9" i="22" s="1"/>
  <c r="J139" i="23" l="1"/>
  <c r="J107" i="23"/>
  <c r="J106" i="23" s="1"/>
  <c r="I107" i="23"/>
  <c r="I106" i="23" s="1"/>
  <c r="G114" i="5"/>
  <c r="G113" i="5" s="1"/>
  <c r="B17" i="30"/>
  <c r="C17" i="30"/>
  <c r="J10" i="26"/>
  <c r="L102" i="26"/>
  <c r="J10" i="9"/>
  <c r="H115" i="24"/>
  <c r="H114" i="24" s="1"/>
  <c r="H149" i="24" s="1"/>
  <c r="G115" i="24"/>
  <c r="G114" i="24" s="1"/>
  <c r="G149" i="24" s="1"/>
  <c r="G153" i="5"/>
  <c r="I67" i="23"/>
  <c r="I66" i="23" s="1"/>
  <c r="I65" i="23" s="1"/>
  <c r="I35" i="23" s="1"/>
  <c r="I9" i="23" s="1"/>
  <c r="I139" i="23"/>
  <c r="J35" i="23"/>
  <c r="J9" i="23" s="1"/>
  <c r="D28" i="22"/>
  <c r="D8" i="22"/>
  <c r="I206" i="23" l="1"/>
  <c r="J206" i="23"/>
  <c r="D37" i="22"/>
  <c r="C31" i="22" l="1"/>
  <c r="C29" i="22"/>
  <c r="C26" i="22"/>
  <c r="C24" i="22"/>
  <c r="C20" i="22"/>
  <c r="C18" i="22"/>
  <c r="C10" i="22"/>
  <c r="C9" i="22" s="1"/>
  <c r="C28" i="22" l="1"/>
  <c r="C8" i="22"/>
  <c r="C37" i="22" l="1"/>
  <c r="J109" i="9"/>
  <c r="D12" i="7"/>
  <c r="I33" i="3"/>
  <c r="I32" i="3" s="1"/>
  <c r="I31" i="3" s="1"/>
  <c r="I30" i="3" s="1"/>
  <c r="I29" i="3" s="1"/>
  <c r="I67" i="3" l="1"/>
  <c r="I66" i="3" s="1"/>
  <c r="I175" i="3" l="1"/>
  <c r="I174" i="3" s="1"/>
  <c r="I123" i="3" l="1"/>
  <c r="I122" i="3" s="1"/>
  <c r="B9" i="21" l="1"/>
  <c r="B7" i="21"/>
  <c r="B16" i="21" l="1"/>
  <c r="K109" i="9"/>
  <c r="I214" i="3"/>
  <c r="I213" i="3" s="1"/>
  <c r="I212" i="3" s="1"/>
  <c r="I211" i="3" s="1"/>
  <c r="I210" i="3" s="1"/>
  <c r="I209" i="3" s="1"/>
  <c r="I208" i="3" s="1"/>
  <c r="I198" i="3"/>
  <c r="I197" i="3" s="1"/>
  <c r="I196" i="3" s="1"/>
  <c r="I195" i="3" s="1"/>
  <c r="I193" i="3"/>
  <c r="I192" i="3" s="1"/>
  <c r="I191" i="3" s="1"/>
  <c r="I190" i="3" s="1"/>
  <c r="I189" i="3" s="1"/>
  <c r="I188" i="3" s="1"/>
  <c r="I180" i="3"/>
  <c r="I179" i="3" s="1"/>
  <c r="I178" i="3" s="1"/>
  <c r="I177" i="3" s="1"/>
  <c r="I172" i="3"/>
  <c r="I171" i="3" s="1"/>
  <c r="I155" i="3"/>
  <c r="I154" i="3" s="1"/>
  <c r="I153" i="3" s="1"/>
  <c r="I152" i="3" s="1"/>
  <c r="I151" i="3" s="1"/>
  <c r="I150" i="3" s="1"/>
  <c r="I140" i="3"/>
  <c r="I139" i="3" s="1"/>
  <c r="I138" i="3" s="1"/>
  <c r="I137" i="3" s="1"/>
  <c r="I136" i="3" s="1"/>
  <c r="I135" i="3" s="1"/>
  <c r="I133" i="3"/>
  <c r="I132" i="3" s="1"/>
  <c r="I131" i="3" s="1"/>
  <c r="I126" i="3"/>
  <c r="I125" i="3" s="1"/>
  <c r="I107" i="3"/>
  <c r="I106" i="3" s="1"/>
  <c r="I105" i="3" s="1"/>
  <c r="I104" i="3" s="1"/>
  <c r="I103" i="3" s="1"/>
  <c r="I102" i="3" s="1"/>
  <c r="I100" i="3"/>
  <c r="I99" i="3" s="1"/>
  <c r="I98" i="3" s="1"/>
  <c r="I97" i="3" s="1"/>
  <c r="I96" i="3" s="1"/>
  <c r="I95" i="3" s="1"/>
  <c r="I92" i="3"/>
  <c r="I91" i="3" s="1"/>
  <c r="I90" i="3" s="1"/>
  <c r="I89" i="3" s="1"/>
  <c r="I88" i="3" s="1"/>
  <c r="I82" i="3"/>
  <c r="I78" i="3"/>
  <c r="I80" i="3"/>
  <c r="I86" i="3"/>
  <c r="I85" i="3" s="1"/>
  <c r="I84" i="3" s="1"/>
  <c r="I72" i="3"/>
  <c r="I71" i="3" s="1"/>
  <c r="I70" i="3" s="1"/>
  <c r="I69" i="3" s="1"/>
  <c r="I64" i="3"/>
  <c r="I63" i="3" s="1"/>
  <c r="I51" i="3"/>
  <c r="I50" i="3" s="1"/>
  <c r="I49" i="3" s="1"/>
  <c r="I48" i="3" s="1"/>
  <c r="I47" i="3" s="1"/>
  <c r="I46" i="3" s="1"/>
  <c r="I58" i="3"/>
  <c r="I57" i="3" s="1"/>
  <c r="I56" i="3" s="1"/>
  <c r="I55" i="3" s="1"/>
  <c r="I54" i="3" s="1"/>
  <c r="I44" i="3"/>
  <c r="I43" i="3" s="1"/>
  <c r="I42" i="3" s="1"/>
  <c r="I41" i="3" s="1"/>
  <c r="I40" i="3" s="1"/>
  <c r="I26" i="3"/>
  <c r="I24" i="3"/>
  <c r="I22" i="3"/>
  <c r="I15" i="3"/>
  <c r="I14" i="3" s="1"/>
  <c r="I13" i="3" s="1"/>
  <c r="I12" i="3" s="1"/>
  <c r="I11" i="3" s="1"/>
  <c r="I10" i="3" s="1"/>
  <c r="I170" i="3" l="1"/>
  <c r="I169" i="3" s="1"/>
  <c r="I168" i="3" s="1"/>
  <c r="I167" i="3" s="1"/>
  <c r="I130" i="3"/>
  <c r="I129" i="3" s="1"/>
  <c r="I128" i="3" s="1"/>
  <c r="I62" i="3"/>
  <c r="I61" i="3" s="1"/>
  <c r="I60" i="3" s="1"/>
  <c r="I121" i="3"/>
  <c r="I120" i="3" s="1"/>
  <c r="I119" i="3" s="1"/>
  <c r="I110" i="3" s="1"/>
  <c r="I94" i="3"/>
  <c r="I77" i="3"/>
  <c r="I21" i="3"/>
  <c r="I20" i="3" s="1"/>
  <c r="I19" i="3" s="1"/>
  <c r="I18" i="3" s="1"/>
  <c r="I17" i="3" s="1"/>
  <c r="I76" i="3" l="1"/>
  <c r="I75" i="3" s="1"/>
  <c r="I74" i="3" s="1"/>
  <c r="I53" i="3" s="1"/>
  <c r="I9" i="3" s="1"/>
  <c r="I109" i="3"/>
  <c r="I149" i="3"/>
  <c r="I224" i="3" l="1"/>
  <c r="C26" i="1"/>
  <c r="D21" i="7" l="1"/>
  <c r="D19" i="7"/>
  <c r="D35" i="7"/>
  <c r="C10" i="1"/>
  <c r="C9" i="1" s="1"/>
  <c r="C31" i="1"/>
  <c r="C29" i="1"/>
  <c r="C24" i="1"/>
  <c r="C20" i="1"/>
  <c r="C18" i="1"/>
  <c r="C28" i="1" l="1"/>
  <c r="C8" i="1"/>
  <c r="C36" i="1" l="1"/>
  <c r="D29" i="7"/>
  <c r="D39" i="7" s="1"/>
</calcChain>
</file>

<file path=xl/sharedStrings.xml><?xml version="1.0" encoding="utf-8"?>
<sst xmlns="http://schemas.openxmlformats.org/spreadsheetml/2006/main" count="7115" uniqueCount="387">
  <si>
    <t>тыс. руб.</t>
  </si>
  <si>
    <t>Код бюджетной            классификации</t>
  </si>
  <si>
    <t>Наименование кода классификации доходов</t>
  </si>
  <si>
    <t>Сумма на год</t>
  </si>
  <si>
    <t>000 1 00 00000 00 0000 000</t>
  </si>
  <si>
    <t>000 1 01 00000 00 0000 000</t>
  </si>
  <si>
    <t>НАЛОГИ НА ПРИБЫЛЬ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</si>
  <si>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</si>
  <si>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</si>
  <si>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</si>
  <si>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</si>
  <si>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</si>
  <si>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</si>
  <si>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</si>
  <si>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</si>
  <si>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</si>
  <si>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182 1 05 03010 01 0000 110</t>
  </si>
  <si>
    <t xml:space="preserve">Единый сельскохозяйственный налог </t>
  </si>
  <si>
    <t>000 1 06 00000 00 0000 000</t>
  </si>
  <si>
    <t>НАЛОГИ НА ИМУЩЕСТВО</t>
  </si>
  <si>
    <t>182 1 06 01030 10 0000 110</t>
  </si>
  <si>
    <t>000 1 08 00000 00 0000 000</t>
  </si>
  <si>
    <t>ГОСУДАРСТВЕННАЯ ПОШЛИНА</t>
  </si>
  <si>
    <t>650 1 08 04020 01 1000 110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</si>
  <si>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</si>
  <si>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</si>
  <si>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</si>
  <si>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000 2 00 00000 00 0000 000</t>
  </si>
  <si>
    <t>Безвозмездные перечисления</t>
  </si>
  <si>
    <t>000 2 02 01000 00 0000 151</t>
  </si>
  <si>
    <t>650 2 02 01001 10 0000 151</t>
  </si>
  <si>
    <t>000 2 02 03000 00 0000 151</t>
  </si>
  <si>
    <t>650 2 02 03003 10 0000 151</t>
  </si>
  <si>
    <t>650 2 02 03015 10 0000 151</t>
  </si>
  <si>
    <t>000 2 02 04000 00 0000 151</t>
  </si>
  <si>
    <t>650 2 02 04999 10 0000 151</t>
  </si>
  <si>
    <t>Всего Доходов</t>
  </si>
  <si>
    <t xml:space="preserve"> </t>
  </si>
  <si>
    <t>182 1 01 02000 01 0000 110</t>
  </si>
  <si>
    <t>Наименование</t>
  </si>
  <si>
    <t>Рз</t>
  </si>
  <si>
    <t>Пр</t>
  </si>
  <si>
    <t>КЦСР</t>
  </si>
  <si>
    <t>КВР</t>
  </si>
  <si>
    <t>МП</t>
  </si>
  <si>
    <t>ПП</t>
  </si>
  <si>
    <t>НР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</si>
  <si>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</si>
  <si>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</si>
  <si>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</si>
  <si>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Иные бюджетные ассигнования</t>
  </si>
  <si>
    <t>Резервные фонды</t>
  </si>
  <si>
    <t>Резервные средства</t>
  </si>
  <si>
    <t>Другие общегосударственные вопросы</t>
  </si>
  <si>
    <t>Мероприятия по противодействию злоупотреблению наркотиками и их незаконному обороту</t>
  </si>
  <si>
    <t>Прочие мероприятия органов местного самоуправления</t>
  </si>
  <si>
    <t>Расходы на выплаты персоналу казенных учреждений</t>
  </si>
  <si>
    <t xml:space="preserve">Национальная оборона </t>
  </si>
  <si>
    <t>Мобилизационная  и вневойсковая подготовка</t>
  </si>
  <si>
    <t>Непрограммные расходы</t>
  </si>
  <si>
    <t>Национальная безопасность и правоохранительная деятельность</t>
  </si>
  <si>
    <t>Подпрограмма «Организация и обеспечение мероприятий в сфере гражданской обороны, защита населения и территорий сельского поселения Саранпауль от чрезвычайных ситуаций»</t>
  </si>
  <si>
    <t>Национальная экономика</t>
  </si>
  <si>
    <t>Общеэкономические вопросы</t>
  </si>
  <si>
    <t>Подпрограмма «Содействие трудоустройству граждан в сельском поселении Саранпауль»</t>
  </si>
  <si>
    <t>Подпрограмма «Дорожное хозяйство»</t>
  </si>
  <si>
    <t>Связь и информатика</t>
  </si>
  <si>
    <t>Услуги в области информационных технологий</t>
  </si>
  <si>
    <t>Жилищно-коммунальное хозяйство</t>
  </si>
  <si>
    <t>Жилищное хозяйство</t>
  </si>
  <si>
    <t>Подпрограмма «Обеспечение равных прав потребителей на получение энергетических ресурсов»</t>
  </si>
  <si>
    <t>Коммунальное хозяйство</t>
  </si>
  <si>
    <t>Благоустройство</t>
  </si>
  <si>
    <t>Социальная политика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</si>
  <si>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</si>
  <si>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</si>
  <si>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</si>
  <si>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Межбюджетные трансферты</t>
  </si>
  <si>
    <t>ВСЕГО РАСХОДОВ</t>
  </si>
  <si>
    <t xml:space="preserve">                   </t>
  </si>
  <si>
    <t xml:space="preserve">  </t>
  </si>
  <si>
    <t>01</t>
  </si>
  <si>
    <t>00</t>
  </si>
  <si>
    <t>0000</t>
  </si>
  <si>
    <t>000</t>
  </si>
  <si>
    <t>02</t>
  </si>
  <si>
    <t>0</t>
  </si>
  <si>
    <t>04</t>
  </si>
  <si>
    <t>1</t>
  </si>
  <si>
    <t>03</t>
  </si>
  <si>
    <t>09</t>
  </si>
  <si>
    <t>07</t>
  </si>
  <si>
    <t>05</t>
  </si>
  <si>
    <t>08</t>
  </si>
  <si>
    <t>13</t>
  </si>
  <si>
    <t>2</t>
  </si>
  <si>
    <t>200</t>
  </si>
  <si>
    <t>240</t>
  </si>
  <si>
    <t>4</t>
  </si>
  <si>
    <t>Подпрограмма "Содействие проведению капитального ремонта многоквартирных домов"</t>
  </si>
  <si>
    <t>50</t>
  </si>
  <si>
    <t>800</t>
  </si>
  <si>
    <t>870</t>
  </si>
  <si>
    <t>3</t>
  </si>
  <si>
    <t>5</t>
  </si>
  <si>
    <t>14</t>
  </si>
  <si>
    <t>ППП</t>
  </si>
  <si>
    <t>Уплата прочих налогов, сборов и иных платежей</t>
  </si>
  <si>
    <t>Иные межбюджетные трансферты</t>
  </si>
  <si>
    <t>в т.ч.за счет субвенций</t>
  </si>
  <si>
    <t>тыс.руб.</t>
  </si>
  <si>
    <t xml:space="preserve">Всего </t>
  </si>
  <si>
    <t>Всего расходов</t>
  </si>
  <si>
    <t>№</t>
  </si>
  <si>
    <t>п/п</t>
  </si>
  <si>
    <t>Наименование полномочия</t>
  </si>
  <si>
    <t>Наименование показателей</t>
  </si>
  <si>
    <t xml:space="preserve">Остаток средств на 1 января очередного финансового года </t>
  </si>
  <si>
    <t>Средства бюджета сельского поселения Саранпауль в размере прогнозируемых поступлений от:</t>
  </si>
  <si>
    <t>2.1.</t>
  </si>
  <si>
    <t>межбюджетные трансферты, получаемых из других бюджетов бюджетной системы Российской Федерации на финансовое обеспечение дорожной деятельности в отношении автомобильных дорог местного значения, на строительство, реконструкцию, капитальный ремонт и ремонт автомобильных дорог, а также иные мероприятия, связанные с обеспечением развития дорожного хозяйства сельского поселения Саранпауль</t>
  </si>
  <si>
    <t>2.2.</t>
  </si>
  <si>
    <t>поступления в счет возмещения вреда, причиняемого автомобильным дорогам местного значения общего пользования транспортными средствами</t>
  </si>
  <si>
    <t>2.3.</t>
  </si>
  <si>
    <t>денежные средства, внесенные участником конкурса или аукциона, проводимых в целях заключения муниципального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</si>
  <si>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2.4.</t>
  </si>
  <si>
    <t>денежные взыскания (штрафы) за нарушение правил перевозки крупногабаритных и тяжеловесных грузов по автомобильным дорогам местного значения общего пользования</t>
  </si>
  <si>
    <t>2.5.</t>
  </si>
  <si>
    <t>санкции за нарушение обязательств, условий муниципальных контрактов, финансируемых из средств дорожного фонда</t>
  </si>
  <si>
    <t>2.6.</t>
  </si>
  <si>
    <t>безвозмездные поступления от физических и юридических лиц на финансовое обеспечение дорожной деятельности, в том числе добровольные пожертвования</t>
  </si>
  <si>
    <t>2.7.</t>
  </si>
  <si>
    <t>передача в аренду земельных участков, расположенных в полосе отвода автомобильных дорог общего пользования местного значения</t>
  </si>
  <si>
    <t>2.8.</t>
  </si>
  <si>
    <t>плата за оказание услуг по присоединению объектов дорожного сервиса к автомобильным дорогам общего пользования местного значения</t>
  </si>
  <si>
    <t>Итого доходы</t>
  </si>
  <si>
    <t>Направление расходования средств дорожного фонда:</t>
  </si>
  <si>
    <t>1.1.</t>
  </si>
  <si>
    <t>строительство и реконструкция автомобильных дорог общего пользования местного значения (включая разработку документации по планировке территории в целях размещения автомобильных дорог общего пользования местного значения, инженерные изыскания, подготовку проектной документации, проведение необходимых экспертиз, выкуп земельных участков и подготовку территории строительства)</t>
  </si>
  <si>
    <t>1.2.</t>
  </si>
  <si>
    <t>капитальный ремонт, ремонт и содержание автомобильных дорог общего пользования местного значения, включая подготовку проектной документации</t>
  </si>
  <si>
    <t>1.3.</t>
  </si>
  <si>
    <t>осуществление мероприятий по обеспечению безопасности дорожного движения на автомобильных дорогах общего пользования местного значения</t>
  </si>
  <si>
    <t>1.4.</t>
  </si>
  <si>
    <t>осуществление иных мероприятий в отношении автомобильных дорог общего пользования местного значения</t>
  </si>
  <si>
    <t>1.5.</t>
  </si>
  <si>
    <t>осуществление мероприятий, необходимых для обеспечения развития и функционирования системы управления автомобильными дорогами общего пользования местного значения и искусственных сооружений на них</t>
  </si>
  <si>
    <t>1.6.</t>
  </si>
  <si>
    <t>инвентаризация, паспортизация, диагностика, обследование автомобильных дорог общего пользования местного значения и искусственных сооружений на них, проведение кадастровых работ, регистрация прав в отношении земельных участков, занимаемых автодорогами общего пользования местного значения, дорожными сооружениями и другими объектами недвижимости, используемыми в дорожной деятельности, возмещение их стоимости</t>
  </si>
  <si>
    <t>1.7.</t>
  </si>
  <si>
    <t>оплата налогов и прочих обязательных платежей в части дорожного хозяйства</t>
  </si>
  <si>
    <t>1.8.</t>
  </si>
  <si>
    <t>приобретение дорожно-эксплуатационной техники и другого имущества, необходимого для строительства, капитального ремонта, ремонта и содержания автомобильных дорог общего пользования местного значения и искусственных сооружений на них</t>
  </si>
  <si>
    <t>Итого расходы</t>
  </si>
  <si>
    <t>Подпрограмма "Создание условий для обеспечения качественными коммунальными услугами"</t>
  </si>
  <si>
    <t>Иные закупки товаров, работ и услуг для обеспечения государственных (муниципальных) нужд</t>
  </si>
  <si>
    <t xml:space="preserve">Код </t>
  </si>
  <si>
    <t>Наименование групп, подгрупп, статей, подстатей, элементов, программ, кодов экономической классификации источников внутреннего финансирования дефицита бюджета</t>
  </si>
  <si>
    <t>650 01 05 00 00 00 0000 000</t>
  </si>
  <si>
    <t>Изменение остатков средств на счетах по учету средств бюджета</t>
  </si>
  <si>
    <t>650 01 05 02 01 10 0000 510</t>
  </si>
  <si>
    <t>650 01 05 02 01 10 0000 610</t>
  </si>
  <si>
    <t>Всего:</t>
  </si>
  <si>
    <t>100</t>
  </si>
  <si>
    <t>110</t>
  </si>
  <si>
    <t>НАЛОГОВЫЕ И НЕНАЛОГОВЫЕ ДОХОДЫ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</si>
  <si>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</si>
  <si>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</si>
  <si>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182 1 06 06033 10 0000 110</t>
  </si>
  <si>
    <t>182 1 06 06043 10 0000 110</t>
  </si>
  <si>
    <t>Земельный налог с организаций, обладающих земельным участком, расположенным в границах сельских  поселений</t>
  </si>
  <si>
    <t>Земельный налог с физических лиц, обладающих земельным участком, расположенным в границах сельских поселений</t>
  </si>
  <si>
    <t>2.9.</t>
  </si>
  <si>
    <t>налоговых и неналоговых доходов бюджета поселения в объеме, устанавливаемом решением Совета  депутатов сельского поселения Саранпауль о бюджете поселения на очередной финансовый год и на плановый период</t>
  </si>
  <si>
    <t>2.10.</t>
  </si>
  <si>
    <t>безвозмездные поступления в виде дотации бюджету сельского поселения Саранпауль на выравнивание бюджетной обеспеченности из бюджетов бюджетной системы Российской Федерации</t>
  </si>
  <si>
    <t>1.9.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</si>
  <si>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</si>
  <si>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00000</t>
  </si>
  <si>
    <t>Подпрограмма "Обеспечение исполнения полномочий администрации сельского поселения Саранпауль и подведомственных учреждений"</t>
  </si>
  <si>
    <t>Глава муниципального образования</t>
  </si>
  <si>
    <t>02030</t>
  </si>
  <si>
    <t>Расходы на выплаты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</si>
  <si>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</si>
  <si>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</si>
  <si>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02040</t>
  </si>
  <si>
    <t>850</t>
  </si>
  <si>
    <t>Обеспечение проведения выборов и референдумов</t>
  </si>
  <si>
    <t>22050</t>
  </si>
  <si>
    <t>11</t>
  </si>
  <si>
    <t>16</t>
  </si>
  <si>
    <t>Основное мероприятие "Управление Резервным фондом сельского поселения Саранпауль"</t>
  </si>
  <si>
    <t>22020</t>
  </si>
  <si>
    <t>Подпрограмма "Дети Югры"</t>
  </si>
  <si>
    <t>Основное мероприятие "Организация отдыха, оздоровления и занятости детей"</t>
  </si>
  <si>
    <t>Реализация мероприятий</t>
  </si>
  <si>
    <t>99990</t>
  </si>
  <si>
    <t>10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</si>
  <si>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</si>
  <si>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</si>
  <si>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Субсидии  для создания условий для деятельности народных дружин</t>
  </si>
  <si>
    <t>82300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</si>
  <si>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</si>
  <si>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</si>
  <si>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20040</t>
  </si>
  <si>
    <t>Подпрограмма "Поддержание устойчивого исполнения бюджета сельского поселения Саранпауль"</t>
  </si>
  <si>
    <t>Основное мероприятие "Компенсация дополнительных расходов, возникших в результате решений, принятых органами власти другого уровня"</t>
  </si>
  <si>
    <t>Субсидии на содействие развитию исторических и иных местных традиций в рамках подпрограммы "Поддержание устойчивого исполнения бюджетов муниципальных образований автономного округа"</t>
  </si>
  <si>
    <t>82420</t>
  </si>
  <si>
    <t>02400</t>
  </si>
  <si>
    <t>Подпрограмма "Организация бюджетного процесса в сельском поселении Саранпауль"</t>
  </si>
  <si>
    <t>Расходы на обеспечение деятельности (оказание услуг) муниципальных учреждений учреждений</t>
  </si>
  <si>
    <t>00590</t>
  </si>
  <si>
    <t>Непрограммное направление деятельности "Исполнение отдельных расходных обязательств сельского поселения Саранпауль"</t>
  </si>
  <si>
    <t>Субвенции на осуществление первичного военного учета на территориях, где отсутствуют военные комиссариаты</t>
  </si>
  <si>
    <t>51180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</si>
  <si>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</si>
  <si>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Осуществление переданных органам государственной власти субъектов РФ в соответствии с п. 1 статьи 4 ФЗ "Об актах гражданского состояния"полномочий РФ на государственную регистацию актов гражданского состояния в рамках подпрограмм "Создание условий для выполнения функций, направленных на обеспечение прав и законных интересов жителей ХМАО-Югрф в отдельных сферах жизнедеятельности" (за счет средств автономного округа)</t>
  </si>
  <si>
    <t>D9300</t>
  </si>
  <si>
    <t xml:space="preserve">Реализация мероприятий 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</si>
  <si>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</si>
  <si>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15</t>
  </si>
  <si>
    <t>Основное мероприятие "Сохранность автомобильных дорог общего пользования местного значения"</t>
  </si>
  <si>
    <t>Подпрограмма "Обеспечение деятельности МКУ "ХЭС сп.Саранпауль"</t>
  </si>
  <si>
    <t>Основное мероприятие "Создание условий для выполнения своих служебных обязанностей работниками МКУ "ХЭС сп.Саранпауль"</t>
  </si>
  <si>
    <t>20070</t>
  </si>
  <si>
    <t xml:space="preserve">Основное  мероприятие «Управление  и содержание общего имущества многоквартирных домов» </t>
  </si>
  <si>
    <t>Субсидии некоммерческой организации "Югорский фонд капитального ремонта многоквартирных домов"</t>
  </si>
  <si>
    <t>96010</t>
  </si>
  <si>
    <t>810</t>
  </si>
  <si>
    <t>Основное мероприятие "Подготовка систем коммунальной инфраструктуры к осенне-зимнему периоду"</t>
  </si>
  <si>
    <t>17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</si>
  <si>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</si>
  <si>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06</t>
  </si>
  <si>
    <t>320</t>
  </si>
  <si>
    <t>500</t>
  </si>
  <si>
    <t>540</t>
  </si>
  <si>
    <t>ОМ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</si>
  <si>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</si>
  <si>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</si>
  <si>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Органы юстиции</t>
  </si>
  <si>
    <t>300</t>
  </si>
  <si>
    <t>9</t>
  </si>
  <si>
    <t>Администрация сельского поселения Саранпауль</t>
  </si>
  <si>
    <t>85060</t>
  </si>
  <si>
    <t>Иные межбюджетные трансферты на реализацию мероприятий по содействию трудоустройству граждан в рамках подпрограммы "Содействие трудоустройству граждан"</t>
  </si>
  <si>
    <t>650</t>
  </si>
  <si>
    <t>Иные межбюджетные трансферты на реализацию мероприятий по трудоустройству граждан в рамках подпрограммы "Содействие трудоустройству граждан"</t>
  </si>
  <si>
    <t>Субсидии на реконструкцию, расширение, модернизацию, строительство объектов коммунального комплекса в рамках подпрограммы "Создание условий для обеспечения качественными коммунальными услугами"</t>
  </si>
  <si>
    <t>82190</t>
  </si>
  <si>
    <t>Иные межбюджетные трансферты на создание условий для деятельности народных дружин По муниципальной программе  "Обеспечение прав и законных интересов населения Березовского района в отдельных сферах жизнедеятельности на 2014-2020 годы"</t>
  </si>
  <si>
    <t>Иные межбюджетные трансферты на содействие местному самоуправлению в развитии исторических и иных местных традиций в рамках подпрограммы "Поддержание устойчивого исполнения бюджетов муниципальных образований автономного округа" государственной программы "Создание условий для эффективного и ответственного управления муниципальными финансами, повышения устойчивости местных бюджетов Ханты-Мансийского автономного округа – Югры на 2014 – 2020 годы"</t>
  </si>
  <si>
    <t xml:space="preserve">Иные межбюджетные трансферты на реконструкцию, расширение, строительство, модернизация и кап. ремонт объектов коммунального хозяйства по муниципальной программе "Развитие жилищно-коммунального комплекса и повышение энергетической эффективности в Березовском районе на 2016 – 2020 годы"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</si>
  <si>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</si>
  <si>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</si>
  <si>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</si>
  <si>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Дотации бюджетам сельских поселений на выравнивание бюджетной обеспеченности</t>
  </si>
  <si>
    <t>Субвенции бюджетам сельских поселений на государственную регистрацию актов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</si>
  <si>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</si>
  <si>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</si>
  <si>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</si>
  <si>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</si>
  <si>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Виды  межбюджетных трансфертов</t>
  </si>
  <si>
    <t>Расходы на подготовку и проведение выборов в сельском поселении Саранпауль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</si>
  <si>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</si>
  <si>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</si>
  <si>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89020</t>
  </si>
  <si>
    <t>Иные межбюджетные трансферты из бюджетов городских, сельских поселений в бюджет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</si>
  <si>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Основное мероприятие "Обеспечение деятельности администрации сельского поселения Саранпауль"</t>
  </si>
  <si>
    <t>650 2 02 04012 10 0000 151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</si>
  <si>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</si>
  <si>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Приложение 1 к Решению совета депутатов сельского поселения Саранпауль от  декабря 2016г. №  </t>
  </si>
  <si>
    <t xml:space="preserve"> Приложение 2 к Решению совета депутатов сельского поселения Саранпауль от  2016г. №  </t>
  </si>
  <si>
    <t>Доходы бюджета сельского поселения Саранпауль на плановый период 2018 и 2019 годов</t>
  </si>
  <si>
    <t>Сумма на 2018 год</t>
  </si>
  <si>
    <t>Сумма на 2019 год</t>
  </si>
  <si>
    <t>Сумма на 2017 год</t>
  </si>
  <si>
    <t>Распределение бюджетных ассигнований по разделам, подразделам,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плановый период 2018 и 2019 годов</t>
  </si>
  <si>
    <t>Приложение 4  к  решению Совета депутатов Сельского поселения Саранпауль от  2016 г. №</t>
  </si>
  <si>
    <t>Доходы бюджета сельского поселения Саранпауль на 2017 год</t>
  </si>
  <si>
    <t>Распределение бюджетных ассигнований по разделам, подразделам,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2017 год</t>
  </si>
  <si>
    <t>Распределение бюджетных ассигнований по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2017 год</t>
  </si>
  <si>
    <t xml:space="preserve">Приложение 5 к  решению Совета депутатов сельского поселения Саранпауль  от  2016г. № </t>
  </si>
  <si>
    <t>Распределение бюджетных ассигнований по целевым статьям (муниципальным программам сельского поселения Саранпауль и непрограммным направлениям деятельности), группам (группам и подгруппам) видов расходов классификации расходов бюджета сельского поселения Саранпауль на плановый период 2018 и 2019 годов</t>
  </si>
  <si>
    <t xml:space="preserve">Приложение 6 к  решению Совета депутатов сельского поселения Саранпауль  от  2016г. № </t>
  </si>
  <si>
    <t>Распределение бюджетных ассигнований по разделам, подразделам классификации  расходов бюджета сельского поселения Саранпауль на 2017 год</t>
  </si>
  <si>
    <t>Приложение 7 к  решению Совета депутатов сельского поселения Саранпауль  от   2016г. №</t>
  </si>
  <si>
    <t xml:space="preserve">Приложение 8 к  решению Совета депутатов сельского поселения Саранпауль  от   2016г. №                   </t>
  </si>
  <si>
    <t>Распределение бюджетных ассигнований по разделам, подразделам классификации  расходов бюджета сельского поселения Саранпауль на плановый период 2018 и 2019 годов</t>
  </si>
  <si>
    <t>Сумма на  2017 год</t>
  </si>
  <si>
    <t>Ведомственная структура расходов бюджета сельского поселения Саранпауль на 2017 год</t>
  </si>
  <si>
    <t>Приложение 9  к  решению Совета депутатов Сельского поселения Саранпауль от  2016 г. №</t>
  </si>
  <si>
    <t>Ведомственная структура расходов бюджета сельского поселения Саранпауль на плановый период 2018 и 2019 годов</t>
  </si>
  <si>
    <t>Приложение 10  к  решению Совета депутатов Сельского поселения Саранпауль от  2016 г. №</t>
  </si>
  <si>
    <t>Приложение 11  к  решению Совета депутатов Сельского поселения Саранпауль от  2016 г. №</t>
  </si>
  <si>
    <t>Смета  муниципального дорожного фонда сельского поселения Саранпауль на 2017 год</t>
  </si>
  <si>
    <t>Приложение 12  к  решению Совета депутатов Сельского поселения Саранпауль от  2016 г. №</t>
  </si>
  <si>
    <t>Смета  муниципального дорожного фонда сельского поселения Саранпауль на плановый период 2018 и 2019 годов</t>
  </si>
  <si>
    <t>Приложение 15  к  решению Совета депутатов Сельского поселения Саранпауль от  2016 г. №</t>
  </si>
  <si>
    <t xml:space="preserve">Объём межбюжетных трансфертов, предоставляемых из бюджета сельского поселения Саранпауль в бюджет Берёзовского района  для осуществления передаваемых полномочий в 2017 году </t>
  </si>
  <si>
    <t>Передаваемая сумма на 2017 год</t>
  </si>
  <si>
    <t>Источники внутреннего финансирования дефицита бюджета  сельского поселения Саранпауль  на 2017 год</t>
  </si>
  <si>
    <t>Приложение 17  к  решению Совета депутатов Сельского поселения Саранпауль от  2016 г. №</t>
  </si>
  <si>
    <t xml:space="preserve">Источники внутреннего финансирования дефицита бюджета  сельского поселения Саранпауль  на плановый период 2018 и 2019 годов </t>
  </si>
  <si>
    <t xml:space="preserve"> Приложение 19 к Решению совета депутатов сельского поселения Саранпауль от 2016г. №  </t>
  </si>
  <si>
    <t>Объем межбюджетных трансфертов получаемых из бюджета Березовского района в 2017 году</t>
  </si>
  <si>
    <t xml:space="preserve">Объем межбюджетных трансфертов получаемых из бюджета Березовского района на плановый период 2018 и 2019 годов </t>
  </si>
  <si>
    <t>Приложение 16  к  решению Совета депутатов Сельского поселения Саранпауль от  2016 г. №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</si>
  <si>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</si>
  <si>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</si>
  <si>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</si>
  <si>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000 1 03 02000 00 000 000</t>
  </si>
  <si>
    <t>100 1 03 02230 01 0000 110</t>
  </si>
  <si>
    <t>100 1 03 02240 01 0000 110</t>
  </si>
  <si>
    <t>100 1 03 02250 01 0000 110</t>
  </si>
  <si>
    <t>20</t>
  </si>
  <si>
    <t>Муниципальная программа "Совершенствование муниципального управления в сельском поселении Саранпауль на 2014-2020 годы"</t>
  </si>
  <si>
    <t>Основное мероприятие "Обеспечение выполнения полномочий и функций главы сельского поселения Саранпауль"</t>
  </si>
  <si>
    <t>Основное мероприятие "Обеспечение выполнения полномочий и функций администрации сельского поселения Саранпауль"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</si>
  <si>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 на 2014 год и плановый период 2015-2020 годов"</t>
  </si>
  <si>
    <t>S2300</t>
  </si>
  <si>
    <t>Расходы местного бюджета на софинансирование субсидии  для создания условий для деятельности народных дружин</t>
  </si>
  <si>
    <t xml:space="preserve">Муниципальная программа "Социальная поддержка жителей сельского поселения Саранпауль на 2014 – 2020 годы" </t>
  </si>
  <si>
    <t>Мунципальная программа "Обеспечение прав и законных интересов населения сельского поселения Саранпауль в отдельных сферах жизнедеятельности в 2014-2020 годах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</si>
  <si>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сельския поселения Саранпауль в  2014-2020 гг."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</si>
  <si>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</si>
  <si>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</si>
  <si>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</si>
  <si>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 на 2014-2020 годы"</t>
  </si>
  <si>
    <t>20030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</si>
  <si>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</si>
  <si>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S5060</t>
  </si>
  <si>
    <t>Расходы местного бюджета на софинансирование мероприятий по содействию трудоустройству граждан в рамках подпрограммы "Содействие трудоустойству граждан"</t>
  </si>
  <si>
    <t>Муниципальная программа "Содействие занятости населения в сельком поселения Саранауль на 2014-2020 годы"</t>
  </si>
  <si>
    <t>Муниципальная программа "Развитие транспортной системы сельского поселения Саранпауль на 2014-2020 годы"</t>
  </si>
  <si>
    <t>Муниципальная программа "Информационное общество сельского поселения Саранауль на 2014-2020 годы»</t>
  </si>
  <si>
    <t>12</t>
  </si>
  <si>
    <t>Основное мероприятие "Обеспечение деятельности Комитета по финансам"</t>
  </si>
  <si>
    <t>Другие вопросы в области национальной экономики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</si>
  <si>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 на 2014-2020 годы"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</si>
  <si>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</si>
  <si>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Реализация мероприятий (в случае если не предусмотрено по обособленным направлениям расходов)</t>
  </si>
  <si>
    <t>Подпрограмма "Обеспечение реализации муниципальной программы"</t>
  </si>
  <si>
    <t>6</t>
  </si>
  <si>
    <t>Основное  мероприятие «Содержание муниципального жилого фонда»</t>
  </si>
  <si>
    <t>S2190</t>
  </si>
  <si>
    <t>Расходы местного бюджета на софинансирование субсидии на реконструкцию, расширение, модернизацию, строительство объектов коммунального комплекса в рамках подпрограммы "Создание условий для обеспечения качественными коммунальными услугами"</t>
  </si>
  <si>
    <t>Муниципальная программа «Управление муниципальным имуществом в сельском поселении Саранпауль на 2014-2020 годы»</t>
  </si>
  <si>
    <t>Культура, кинематография</t>
  </si>
  <si>
    <t>Культура</t>
  </si>
  <si>
    <t>Муниципальная программа "Развитие культуры и туризма в сельском поселении Саранпауль на 2014-2020 годы"</t>
  </si>
  <si>
    <t>Подпрограмма "Совершенствование системы управления в культуре"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</si>
  <si>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</si>
  <si>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</si>
  <si>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Физическая культура и спорт</t>
  </si>
  <si>
    <t>Физическая культура</t>
  </si>
  <si>
    <t>Муниципальная программа "Развитие физической культуры, спорта и молодежной политики в Березовском районе на 2014-2020 годы"</t>
  </si>
  <si>
    <t>Подпрограмма "Развитие массовой физической культуры и спорта"</t>
  </si>
  <si>
    <t>Основное мероприятие "Обеспечение организации и проведения физкультурных и массовых спортивных мероприятий"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</si>
  <si>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 в 2014-2020 годах"</t>
  </si>
  <si>
    <t>Приложение 3  к  решению Совета депутатов Сельского поселения Саранпауль от  2016 г. №</t>
  </si>
  <si>
    <t>Расходы местного бюджета на софинансирование субсидии на содействие развитию исторических и иных местных традиций в рамках подпрограммы "Поддержание устойчивого исполнения бюджетов муниципальных образований автономного округа"</t>
  </si>
  <si>
    <t>S2420</t>
  </si>
  <si>
    <t>Условно утвержденные расходы</t>
  </si>
  <si>
    <t>8</t>
  </si>
  <si>
    <t>2.11.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</si>
  <si>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бюджет сельского поселения Саранпауль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</si>
  <si>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в отношении автомобильных дорог общего пользования </t>
  </si>
  <si>
    <t>1.10.</t>
  </si>
  <si>
    <t xml:space="preserve">Сумма на 2017 год </t>
  </si>
  <si>
    <t>Передача осуществления полномочий  органов местного самоуправления сельского поселения Саранпауль по решению вопросов местного значения органам местного самоуправления Березовского района в части организации казначейского исполнения и казначейского исполнения бюджета сельского поселения Саранпауль на 2017г.</t>
  </si>
  <si>
    <t>Передача контрольно-счетной палате Березовского района полномочий контрольно-счетного органа сельского поселения Саранпауль по осуществлению внешнего муниципального финансового контроля в части проведения внешней проверки годового отчета об исполнении бюджета поселения,  экспертизы проекта бюджета поселения и внесения изменений в него, а так же контроля за исполнением бюджета на 2017г.</t>
  </si>
  <si>
    <t>Передача осуществления полномочий  органов местного самоуправления сельского поселения Саранпауль по решению вопросов местного значения органам местного самоуправления Березовского района в части утверждения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на 2017г.</t>
  </si>
  <si>
    <t>Передача осуществления полномочий  органов местного самоуправления сельского поселения Саранпауль по решению вопросов местного значения органам местного самоуправления Березовского района в части организации в границах поселения электро-, тепло-, газо- и водоснабжения населения, водоотведения, снабжения населения топливом на 2017г.</t>
  </si>
  <si>
    <t xml:space="preserve"> Приложение 18 к Решению совета депутатов сельского поселения Саранпауль от 2016г. №  </t>
  </si>
  <si>
    <t>22030</t>
  </si>
  <si>
    <t>Мобилизационная и вневойсковая подготовка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</si>
  <si>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</si>
  <si>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</si>
  <si>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Иные межбюджетные трансферты из бюджетов городских, сельских поселений в бюджет муниципального района на осуществление полномочий по решению вопросов местного значения</t>
  </si>
  <si>
    <t>Непрограммное направление деятельности "Обеспечение исполнений полномочий Думы Березовского района"</t>
  </si>
  <si>
    <t>600</t>
  </si>
  <si>
    <t>630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</si>
  <si>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</si>
  <si>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</si>
  <si>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Подпрограмма "Управление  Резервным фондом в сельском поселении Саранпауль"</t>
  </si>
  <si>
    <t>Управление Резервным фондом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</si>
</sst>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1" applyNumberFormat="0">
      <alignment horizontal="right" vertical="top"/>
    </xf>
    <xf numFmtId="49" fontId="11" fillId="2" borderId="1">
      <alignment horizontal="left" vertical="top" wrapText="1"/>
    </xf>
    <xf numFmtId="0" fontId="12" fillId="3" borderId="1">
      <alignment horizontal="left" vertical="top" wrapText="1"/>
    </xf>
  </cellStyleXfs>
  <cellXfs count="21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0" fillId="0" borderId="0" xfId="0" applyNumberFormat="1"/>
    <xf numFmtId="49" fontId="5" fillId="0" borderId="0" xfId="0" applyNumberFormat="1" applyFont="1" applyAlignment="1">
      <alignment horizontal="right" vertical="center" wrapText="1"/>
    </xf>
    <xf numFmtId="0" fontId="15" fillId="0" borderId="0" xfId="0" applyFont="1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0" fontId="23" fillId="0" borderId="2" xfId="0" applyFont="1" applyFill="1" applyBorder="1" applyAlignment="1">
      <alignment horizontal="left" vertical="justify" wrapText="1"/>
    </xf>
    <xf numFmtId="4" fontId="28" fillId="0" borderId="2" xfId="0" applyNumberFormat="1" applyFont="1" applyFill="1" applyBorder="1" applyAlignment="1">
      <alignment horizontal="center"/>
    </xf>
    <xf numFmtId="4" fontId="23" fillId="0" borderId="2" xfId="0" applyNumberFormat="1" applyFont="1" applyFill="1" applyBorder="1" applyAlignment="1">
      <alignment horizontal="center"/>
    </xf>
    <xf numFmtId="49" fontId="29" fillId="0" borderId="2" xfId="0" applyNumberFormat="1" applyFon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/>
    </xf>
    <xf numFmtId="49" fontId="27" fillId="0" borderId="2" xfId="0" applyNumberFormat="1" applyFont="1" applyFill="1" applyBorder="1" applyAlignment="1">
      <alignment horizontal="center"/>
    </xf>
    <xf numFmtId="49" fontId="27" fillId="0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wrapText="1"/>
    </xf>
    <xf numFmtId="4" fontId="26" fillId="0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wrapText="1"/>
    </xf>
    <xf numFmtId="0" fontId="22" fillId="0" borderId="2" xfId="0" applyFont="1" applyFill="1" applyBorder="1" applyAlignment="1">
      <alignment wrapText="1"/>
    </xf>
    <xf numFmtId="4" fontId="28" fillId="0" borderId="2" xfId="0" applyNumberFormat="1" applyFont="1" applyFill="1" applyBorder="1" applyAlignment="1">
      <alignment horizontal="center" wrapText="1"/>
    </xf>
    <xf numFmtId="4" fontId="23" fillId="0" borderId="2" xfId="0" applyNumberFormat="1" applyFont="1" applyFill="1" applyBorder="1" applyAlignment="1">
      <alignment horizontal="center" wrapText="1"/>
    </xf>
    <xf numFmtId="0" fontId="28" fillId="0" borderId="2" xfId="0" applyFont="1" applyFill="1" applyBorder="1" applyAlignment="1">
      <alignment horizontal="left" vertical="justify"/>
    </xf>
    <xf numFmtId="0" fontId="23" fillId="0" borderId="2" xfId="0" applyFont="1" applyFill="1" applyBorder="1" applyAlignment="1">
      <alignment horizontal="left" vertical="justify"/>
    </xf>
    <xf numFmtId="0" fontId="28" fillId="0" borderId="2" xfId="0" applyFont="1" applyFill="1" applyBorder="1"/>
    <xf numFmtId="0" fontId="28" fillId="0" borderId="2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23" fillId="0" borderId="2" xfId="0" applyFont="1" applyFill="1" applyBorder="1" applyAlignment="1">
      <alignment vertical="justify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/>
    <xf numFmtId="49" fontId="27" fillId="0" borderId="2" xfId="0" applyNumberFormat="1" applyFont="1" applyFill="1" applyBorder="1" applyAlignment="1">
      <alignment horizontal="center" vertical="top" wrapText="1"/>
    </xf>
    <xf numFmtId="49" fontId="29" fillId="0" borderId="2" xfId="0" applyNumberFormat="1" applyFont="1" applyFill="1" applyBorder="1" applyAlignment="1">
      <alignment horizontal="center" vertical="top" wrapText="1"/>
    </xf>
    <xf numFmtId="49" fontId="29" fillId="0" borderId="2" xfId="0" applyNumberFormat="1" applyFont="1" applyFill="1" applyBorder="1" applyAlignment="1">
      <alignment horizontal="center" wrapText="1"/>
    </xf>
    <xf numFmtId="49" fontId="27" fillId="0" borderId="2" xfId="0" applyNumberFormat="1" applyFont="1" applyFill="1" applyBorder="1" applyAlignment="1">
      <alignment horizontal="center" wrapText="1"/>
    </xf>
    <xf numFmtId="14" fontId="23" fillId="0" borderId="2" xfId="0" applyNumberFormat="1" applyFont="1" applyFill="1" applyBorder="1" applyAlignment="1">
      <alignment horizontal="left" wrapText="1"/>
    </xf>
    <xf numFmtId="0" fontId="23" fillId="0" borderId="2" xfId="0" applyFont="1" applyFill="1" applyBorder="1" applyAlignment="1">
      <alignment horizontal="center"/>
    </xf>
    <xf numFmtId="0" fontId="24" fillId="0" borderId="2" xfId="0" applyFont="1" applyFill="1" applyBorder="1"/>
    <xf numFmtId="49" fontId="25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23" fillId="0" borderId="2" xfId="0" applyFont="1" applyFill="1" applyBorder="1" applyAlignment="1">
      <alignment vertical="top" wrapText="1"/>
    </xf>
    <xf numFmtId="2" fontId="23" fillId="0" borderId="2" xfId="0" applyNumberFormat="1" applyFont="1" applyFill="1" applyBorder="1" applyAlignment="1">
      <alignment wrapText="1"/>
    </xf>
    <xf numFmtId="2" fontId="28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wrapText="1"/>
    </xf>
    <xf numFmtId="0" fontId="29" fillId="0" borderId="2" xfId="0" applyFont="1" applyFill="1" applyBorder="1" applyAlignment="1">
      <alignment horizontal="center"/>
    </xf>
    <xf numFmtId="49" fontId="2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right" wrapText="1"/>
    </xf>
    <xf numFmtId="49" fontId="28" fillId="0" borderId="2" xfId="0" applyNumberFormat="1" applyFont="1" applyFill="1" applyBorder="1" applyAlignment="1">
      <alignment horizontal="right" wrapText="1"/>
    </xf>
    <xf numFmtId="49" fontId="22" fillId="0" borderId="2" xfId="0" applyNumberFormat="1" applyFont="1" applyFill="1" applyBorder="1" applyAlignment="1">
      <alignment horizontal="right" wrapText="1"/>
    </xf>
    <xf numFmtId="49" fontId="24" fillId="0" borderId="2" xfId="0" applyNumberFormat="1" applyFont="1" applyFill="1" applyBorder="1" applyAlignment="1">
      <alignment horizontal="right"/>
    </xf>
    <xf numFmtId="49" fontId="23" fillId="0" borderId="2" xfId="0" applyNumberFormat="1" applyFont="1" applyFill="1" applyBorder="1" applyAlignment="1">
      <alignment horizontal="right" vertical="justify"/>
    </xf>
    <xf numFmtId="49" fontId="28" fillId="0" borderId="2" xfId="0" applyNumberFormat="1" applyFont="1" applyFill="1" applyBorder="1" applyAlignment="1">
      <alignment horizontal="right"/>
    </xf>
    <xf numFmtId="49" fontId="23" fillId="0" borderId="5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left"/>
    </xf>
    <xf numFmtId="49" fontId="26" fillId="0" borderId="2" xfId="0" applyNumberFormat="1" applyFont="1" applyFill="1" applyBorder="1" applyAlignment="1">
      <alignment horizontal="center"/>
    </xf>
    <xf numFmtId="49" fontId="30" fillId="0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" fontId="13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justify" vertical="center"/>
    </xf>
    <xf numFmtId="165" fontId="2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49" fontId="29" fillId="4" borderId="6" xfId="0" applyNumberFormat="1" applyFont="1" applyFill="1" applyBorder="1" applyAlignment="1">
      <alignment horizontal="center"/>
    </xf>
    <xf numFmtId="49" fontId="22" fillId="0" borderId="2" xfId="0" applyNumberFormat="1" applyFont="1" applyFill="1" applyBorder="1" applyAlignment="1">
      <alignment horizontal="right"/>
    </xf>
    <xf numFmtId="0" fontId="23" fillId="0" borderId="6" xfId="0" applyFont="1" applyFill="1" applyBorder="1" applyAlignment="1">
      <alignment horizontal="left" wrapText="1"/>
    </xf>
    <xf numFmtId="49" fontId="29" fillId="4" borderId="6" xfId="0" applyNumberFormat="1" applyFont="1" applyFill="1" applyBorder="1" applyAlignment="1">
      <alignment horizontal="center" wrapText="1"/>
    </xf>
    <xf numFmtId="49" fontId="29" fillId="0" borderId="6" xfId="0" applyNumberFormat="1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right"/>
    </xf>
    <xf numFmtId="0" fontId="16" fillId="0" borderId="2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22" fillId="0" borderId="7" xfId="0" applyFont="1" applyFill="1" applyBorder="1" applyAlignment="1">
      <alignment wrapText="1"/>
    </xf>
    <xf numFmtId="4" fontId="0" fillId="0" borderId="0" xfId="0" applyNumberFormat="1"/>
    <xf numFmtId="0" fontId="16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left" wrapText="1"/>
    </xf>
    <xf numFmtId="14" fontId="23" fillId="0" borderId="6" xfId="0" applyNumberFormat="1" applyFont="1" applyFill="1" applyBorder="1" applyAlignment="1">
      <alignment horizontal="left" wrapText="1"/>
    </xf>
    <xf numFmtId="0" fontId="28" fillId="0" borderId="6" xfId="0" applyFont="1" applyFill="1" applyBorder="1" applyAlignment="1">
      <alignment horizontal="left" vertical="justify"/>
    </xf>
    <xf numFmtId="49" fontId="29" fillId="0" borderId="6" xfId="0" applyNumberFormat="1" applyFont="1" applyFill="1" applyBorder="1" applyAlignment="1">
      <alignment horizontal="center"/>
    </xf>
    <xf numFmtId="49" fontId="29" fillId="0" borderId="10" xfId="0" applyNumberFormat="1" applyFont="1" applyFill="1" applyBorder="1" applyAlignment="1">
      <alignment horizontal="center"/>
    </xf>
    <xf numFmtId="49" fontId="29" fillId="4" borderId="10" xfId="0" applyNumberFormat="1" applyFont="1" applyFill="1" applyBorder="1" applyAlignment="1">
      <alignment horizontal="center"/>
    </xf>
    <xf numFmtId="49" fontId="29" fillId="4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left" wrapText="1"/>
    </xf>
    <xf numFmtId="49" fontId="25" fillId="4" borderId="10" xfId="0" applyNumberFormat="1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49" fontId="27" fillId="4" borderId="10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/>
    </xf>
    <xf numFmtId="0" fontId="26" fillId="0" borderId="6" xfId="0" applyFont="1" applyFill="1" applyBorder="1" applyAlignment="1">
      <alignment horizontal="left" wrapText="1"/>
    </xf>
    <xf numFmtId="49" fontId="27" fillId="0" borderId="10" xfId="0" applyNumberFormat="1" applyFont="1" applyBorder="1" applyAlignment="1">
      <alignment horizontal="center"/>
    </xf>
    <xf numFmtId="49" fontId="29" fillId="0" borderId="10" xfId="0" applyNumberFormat="1" applyFont="1" applyBorder="1" applyAlignment="1">
      <alignment horizontal="center"/>
    </xf>
    <xf numFmtId="49" fontId="29" fillId="0" borderId="8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left" wrapText="1"/>
    </xf>
    <xf numFmtId="2" fontId="23" fillId="0" borderId="6" xfId="0" applyNumberFormat="1" applyFont="1" applyFill="1" applyBorder="1" applyAlignment="1">
      <alignment wrapText="1"/>
    </xf>
    <xf numFmtId="0" fontId="22" fillId="0" borderId="8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horizontal="right"/>
    </xf>
    <xf numFmtId="49" fontId="26" fillId="0" borderId="2" xfId="0" applyNumberFormat="1" applyFont="1" applyFill="1" applyBorder="1" applyAlignment="1">
      <alignment horizontal="right" wrapText="1"/>
    </xf>
    <xf numFmtId="0" fontId="24" fillId="0" borderId="6" xfId="0" applyFont="1" applyFill="1" applyBorder="1"/>
    <xf numFmtId="0" fontId="21" fillId="0" borderId="6" xfId="0" applyFont="1" applyFill="1" applyBorder="1"/>
    <xf numFmtId="0" fontId="22" fillId="0" borderId="6" xfId="0" applyFont="1" applyFill="1" applyBorder="1" applyAlignment="1">
      <alignment wrapText="1"/>
    </xf>
    <xf numFmtId="0" fontId="23" fillId="0" borderId="6" xfId="0" applyFont="1" applyFill="1" applyBorder="1" applyAlignment="1">
      <alignment horizontal="left" vertical="justify"/>
    </xf>
    <xf numFmtId="0" fontId="28" fillId="0" borderId="6" xfId="0" applyFont="1" applyFill="1" applyBorder="1"/>
    <xf numFmtId="0" fontId="23" fillId="0" borderId="6" xfId="0" applyFont="1" applyFill="1" applyBorder="1" applyAlignment="1">
      <alignment vertical="justify" wrapText="1"/>
    </xf>
    <xf numFmtId="0" fontId="23" fillId="0" borderId="6" xfId="0" applyFont="1" applyFill="1" applyBorder="1" applyAlignment="1">
      <alignment wrapText="1"/>
    </xf>
    <xf numFmtId="0" fontId="2" fillId="0" borderId="2" xfId="0" applyFont="1" applyBorder="1"/>
    <xf numFmtId="0" fontId="32" fillId="0" borderId="2" xfId="0" applyFont="1" applyBorder="1"/>
    <xf numFmtId="0" fontId="20" fillId="0" borderId="2" xfId="0" applyFont="1" applyBorder="1"/>
    <xf numFmtId="0" fontId="0" fillId="0" borderId="2" xfId="0" applyBorder="1"/>
    <xf numFmtId="0" fontId="5" fillId="0" borderId="11" xfId="0" applyFont="1" applyFill="1" applyBorder="1" applyAlignment="1">
      <alignment vertical="center" wrapText="1"/>
    </xf>
    <xf numFmtId="0" fontId="0" fillId="0" borderId="2" xfId="0" applyBorder="1" applyAlignment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Alignment="1"/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/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0" fontId="31" fillId="0" borderId="0" xfId="0" applyFont="1" applyAlignment="1"/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16" fillId="0" borderId="2" xfId="0" applyFont="1" applyBorder="1" applyAlignment="1">
      <alignment horizontal="justify" vertical="center" wrapText="1"/>
    </xf>
    <xf numFmtId="0" fontId="17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6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5">
    <cellStyle name="Данные (редактируемые)" xfId="2"/>
    <cellStyle name="Обычный" xfId="0" builtinId="0"/>
    <cellStyle name="Обычный 2" xfId="1"/>
    <cellStyle name="Свойства элементов измерения" xfId="3"/>
    <cellStyle name="Элементы осей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abSelected="1" workbookViewId="0">
      <selection activeCell="B11" sqref="B11"/>
    </sheetView>
  </sheetViews>
  <sheetFormatPr defaultRowHeight="15" x14ac:dyDescent="0.25"/>
  <cols>
    <col min="1" max="1" width="24.42578125" customWidth="1"/>
    <col min="2" max="2" width="42.42578125" customWidth="1"/>
    <col min="3" max="3" width="19.140625" customWidth="1"/>
    <col min="4" max="4" width="37" customWidth="1"/>
    <col min="5" max="5" width="45.5703125" customWidth="1"/>
  </cols>
  <sheetData>
    <row r="1" spans="1:3" ht="76.5" x14ac:dyDescent="0.25">
      <c r="A1" s="2"/>
      <c r="B1" s="2"/>
      <c r="C1" s="2" t="s">
        <v>271</v>
      </c>
    </row>
    <row r="2" spans="1:3" ht="15" customHeight="1" x14ac:dyDescent="0.25">
      <c r="A2" s="171" t="s">
        <v>279</v>
      </c>
      <c r="B2" s="171"/>
      <c r="C2" s="171"/>
    </row>
    <row r="3" spans="1:3" x14ac:dyDescent="0.25">
      <c r="A3" s="1"/>
    </row>
    <row r="4" spans="1:3" x14ac:dyDescent="0.25">
      <c r="A4" s="172" t="s">
        <v>0</v>
      </c>
      <c r="B4" s="172"/>
      <c r="C4" s="172"/>
    </row>
    <row r="5" spans="1:3" ht="48" customHeight="1" x14ac:dyDescent="0.25">
      <c r="A5" s="170" t="s">
        <v>1</v>
      </c>
      <c r="B5" s="170" t="s">
        <v>2</v>
      </c>
      <c r="C5" s="170" t="s">
        <v>276</v>
      </c>
    </row>
    <row r="6" spans="1:3" x14ac:dyDescent="0.25">
      <c r="A6" s="170"/>
      <c r="B6" s="170"/>
      <c r="C6" s="170"/>
    </row>
    <row r="7" spans="1:3" x14ac:dyDescent="0.25">
      <c r="A7" s="21">
        <v>1</v>
      </c>
      <c r="B7" s="21">
        <v>2</v>
      </c>
      <c r="C7" s="21">
        <v>3</v>
      </c>
    </row>
    <row r="8" spans="1:3" x14ac:dyDescent="0.25">
      <c r="A8" s="22" t="s">
        <v>4</v>
      </c>
      <c r="B8" s="22" t="s">
        <v>165</v>
      </c>
      <c r="C8" s="23">
        <f>C9+C18+C20+C24+C26+C14</f>
        <v>15690.1</v>
      </c>
    </row>
    <row r="9" spans="1:3" x14ac:dyDescent="0.25">
      <c r="A9" s="22" t="s">
        <v>5</v>
      </c>
      <c r="B9" s="22" t="s">
        <v>6</v>
      </c>
      <c r="C9" s="23">
        <f>C10</f>
        <v>5598</v>
      </c>
    </row>
    <row r="10" spans="1:3" x14ac:dyDescent="0.25">
      <c r="A10" s="24" t="s">
        <v>38</v>
      </c>
      <c r="B10" s="25" t="s">
        <v>7</v>
      </c>
      <c r="C10" s="26">
        <f>C11+C12+C13</f>
        <v>5598</v>
      </c>
    </row>
    <row r="11" spans="1:3" ht="76.5" x14ac:dyDescent="0.25">
      <c r="A11" s="24" t="s">
        <v>8</v>
      </c>
      <c r="B11" s="25" t="s">
        <v>9</v>
      </c>
      <c r="C11" s="26">
        <v>5500</v>
      </c>
    </row>
    <row r="12" spans="1:3" ht="114.75" x14ac:dyDescent="0.25">
      <c r="A12" s="24" t="s">
        <v>10</v>
      </c>
      <c r="B12" s="25" t="s">
        <v>11</v>
      </c>
      <c r="C12" s="26">
        <v>74</v>
      </c>
    </row>
    <row r="13" spans="1:3" ht="51" x14ac:dyDescent="0.25">
      <c r="A13" s="24" t="s">
        <v>12</v>
      </c>
      <c r="B13" s="25" t="s">
        <v>13</v>
      </c>
      <c r="C13" s="26">
        <v>24</v>
      </c>
    </row>
    <row r="14" spans="1:3" ht="76.5" x14ac:dyDescent="0.25">
      <c r="A14" s="22" t="s">
        <v>311</v>
      </c>
      <c r="B14" s="27" t="s">
        <v>308</v>
      </c>
      <c r="C14" s="23">
        <f>C15+C16+C17</f>
        <v>8959</v>
      </c>
    </row>
    <row r="15" spans="1:3" ht="76.5" x14ac:dyDescent="0.25">
      <c r="A15" s="24" t="s">
        <v>312</v>
      </c>
      <c r="B15" s="25" t="s">
        <v>308</v>
      </c>
      <c r="C15" s="26">
        <v>2866.9</v>
      </c>
    </row>
    <row r="16" spans="1:3" ht="89.25" x14ac:dyDescent="0.25">
      <c r="A16" s="24" t="s">
        <v>313</v>
      </c>
      <c r="B16" s="25" t="s">
        <v>309</v>
      </c>
      <c r="C16" s="26">
        <v>44.8</v>
      </c>
    </row>
    <row r="17" spans="1:3" ht="76.5" x14ac:dyDescent="0.25">
      <c r="A17" s="24" t="s">
        <v>314</v>
      </c>
      <c r="B17" s="25" t="s">
        <v>310</v>
      </c>
      <c r="C17" s="26">
        <v>6047.3</v>
      </c>
    </row>
    <row r="18" spans="1:3" x14ac:dyDescent="0.25">
      <c r="A18" s="22" t="s">
        <v>14</v>
      </c>
      <c r="B18" s="22" t="s">
        <v>15</v>
      </c>
      <c r="C18" s="23">
        <f>C19</f>
        <v>107</v>
      </c>
    </row>
    <row r="19" spans="1:3" x14ac:dyDescent="0.25">
      <c r="A19" s="24" t="s">
        <v>16</v>
      </c>
      <c r="B19" s="24" t="s">
        <v>17</v>
      </c>
      <c r="C19" s="26">
        <v>107</v>
      </c>
    </row>
    <row r="20" spans="1:3" x14ac:dyDescent="0.25">
      <c r="A20" s="22" t="s">
        <v>18</v>
      </c>
      <c r="B20" s="22" t="s">
        <v>19</v>
      </c>
      <c r="C20" s="23">
        <f>C21+C22+C23</f>
        <v>603</v>
      </c>
    </row>
    <row r="21" spans="1:3" ht="51" x14ac:dyDescent="0.25">
      <c r="A21" s="24" t="s">
        <v>20</v>
      </c>
      <c r="B21" s="25" t="s">
        <v>253</v>
      </c>
      <c r="C21" s="26">
        <v>190</v>
      </c>
    </row>
    <row r="22" spans="1:3" ht="38.25" x14ac:dyDescent="0.25">
      <c r="A22" s="24" t="s">
        <v>168</v>
      </c>
      <c r="B22" s="25" t="s">
        <v>170</v>
      </c>
      <c r="C22" s="26">
        <v>356</v>
      </c>
    </row>
    <row r="23" spans="1:3" ht="38.25" x14ac:dyDescent="0.25">
      <c r="A23" s="24" t="s">
        <v>169</v>
      </c>
      <c r="B23" s="25" t="s">
        <v>171</v>
      </c>
      <c r="C23" s="26">
        <v>57</v>
      </c>
    </row>
    <row r="24" spans="1:3" x14ac:dyDescent="0.25">
      <c r="A24" s="22" t="s">
        <v>21</v>
      </c>
      <c r="B24" s="22" t="s">
        <v>22</v>
      </c>
      <c r="C24" s="23">
        <f>C25</f>
        <v>101</v>
      </c>
    </row>
    <row r="25" spans="1:3" ht="76.5" x14ac:dyDescent="0.25">
      <c r="A25" s="24" t="s">
        <v>23</v>
      </c>
      <c r="B25" s="24" t="s">
        <v>254</v>
      </c>
      <c r="C25" s="26">
        <v>101</v>
      </c>
    </row>
    <row r="26" spans="1:3" ht="38.25" x14ac:dyDescent="0.25">
      <c r="A26" s="22" t="s">
        <v>24</v>
      </c>
      <c r="B26" s="27" t="s">
        <v>25</v>
      </c>
      <c r="C26" s="23">
        <f>C27</f>
        <v>322.10000000000002</v>
      </c>
    </row>
    <row r="27" spans="1:3" ht="76.5" x14ac:dyDescent="0.25">
      <c r="A27" s="24" t="s">
        <v>26</v>
      </c>
      <c r="B27" s="112" t="s">
        <v>255</v>
      </c>
      <c r="C27" s="26">
        <v>322.10000000000002</v>
      </c>
    </row>
    <row r="28" spans="1:3" x14ac:dyDescent="0.25">
      <c r="A28" s="22" t="s">
        <v>27</v>
      </c>
      <c r="B28" s="22" t="s">
        <v>28</v>
      </c>
      <c r="C28" s="23">
        <f>C29+C31+C34</f>
        <v>45386.7</v>
      </c>
    </row>
    <row r="29" spans="1:3" ht="25.5" x14ac:dyDescent="0.25">
      <c r="A29" s="22" t="s">
        <v>29</v>
      </c>
      <c r="B29" s="114" t="s">
        <v>166</v>
      </c>
      <c r="C29" s="23">
        <f>C30</f>
        <v>40960</v>
      </c>
    </row>
    <row r="30" spans="1:3" ht="25.5" x14ac:dyDescent="0.25">
      <c r="A30" s="24" t="s">
        <v>30</v>
      </c>
      <c r="B30" s="113" t="s">
        <v>256</v>
      </c>
      <c r="C30" s="26">
        <v>40960</v>
      </c>
    </row>
    <row r="31" spans="1:3" ht="25.5" x14ac:dyDescent="0.25">
      <c r="A31" s="22" t="s">
        <v>31</v>
      </c>
      <c r="B31" s="114" t="s">
        <v>167</v>
      </c>
      <c r="C31" s="23">
        <f>C32+C33</f>
        <v>881</v>
      </c>
    </row>
    <row r="32" spans="1:3" ht="38.25" x14ac:dyDescent="0.25">
      <c r="A32" s="24" t="s">
        <v>32</v>
      </c>
      <c r="B32" s="113" t="s">
        <v>257</v>
      </c>
      <c r="C32" s="26">
        <v>102</v>
      </c>
    </row>
    <row r="33" spans="1:3" ht="51" x14ac:dyDescent="0.25">
      <c r="A33" s="24" t="s">
        <v>33</v>
      </c>
      <c r="B33" s="113" t="s">
        <v>258</v>
      </c>
      <c r="C33" s="26">
        <v>779</v>
      </c>
    </row>
    <row r="34" spans="1:3" x14ac:dyDescent="0.25">
      <c r="A34" s="22" t="s">
        <v>34</v>
      </c>
      <c r="B34" s="22" t="s">
        <v>108</v>
      </c>
      <c r="C34" s="23">
        <f>C35</f>
        <v>3545.7</v>
      </c>
    </row>
    <row r="35" spans="1:3" ht="25.5" x14ac:dyDescent="0.25">
      <c r="A35" s="24" t="s">
        <v>35</v>
      </c>
      <c r="B35" s="113" t="s">
        <v>259</v>
      </c>
      <c r="C35" s="26">
        <v>3545.7</v>
      </c>
    </row>
    <row r="36" spans="1:3" x14ac:dyDescent="0.25">
      <c r="A36" s="28"/>
      <c r="B36" s="22" t="s">
        <v>36</v>
      </c>
      <c r="C36" s="23">
        <f>C8+C28</f>
        <v>61076.799999999996</v>
      </c>
    </row>
  </sheetData>
  <mergeCells count="5">
    <mergeCell ref="A5:A6"/>
    <mergeCell ref="B5:B6"/>
    <mergeCell ref="C5:C6"/>
    <mergeCell ref="A2:C2"/>
    <mergeCell ref="A4:C4"/>
  </mergeCells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A64" workbookViewId="0">
      <selection activeCell="A72" sqref="A72"/>
    </sheetView>
  </sheetViews>
  <sheetFormatPr defaultRowHeight="15" x14ac:dyDescent="0.25"/>
  <cols>
    <col min="1" max="1" width="53" customWidth="1"/>
    <col min="2" max="3" width="5.28515625" customWidth="1"/>
    <col min="4" max="4" width="5.85546875" customWidth="1"/>
    <col min="5" max="5" width="6.5703125" customWidth="1"/>
    <col min="6" max="6" width="6" customWidth="1"/>
    <col min="7" max="7" width="5.7109375" customWidth="1"/>
    <col min="8" max="8" width="7.85546875" customWidth="1"/>
    <col min="10" max="10" width="9.42578125" bestFit="1" customWidth="1"/>
    <col min="12" max="12" width="9.42578125" bestFit="1" customWidth="1"/>
  </cols>
  <sheetData>
    <row r="1" spans="1:13" ht="15.75" x14ac:dyDescent="0.25">
      <c r="A1" s="176"/>
      <c r="B1" s="121"/>
      <c r="C1" s="11"/>
      <c r="D1" s="6" t="s">
        <v>79</v>
      </c>
      <c r="E1" s="7"/>
      <c r="F1" s="7"/>
      <c r="G1" s="177" t="s">
        <v>293</v>
      </c>
      <c r="H1" s="177"/>
      <c r="I1" s="177"/>
      <c r="J1" s="173"/>
      <c r="K1" s="173"/>
      <c r="L1" s="173"/>
      <c r="M1" s="173"/>
    </row>
    <row r="2" spans="1:13" ht="13.5" customHeight="1" x14ac:dyDescent="0.25">
      <c r="A2" s="176"/>
      <c r="B2" s="121"/>
      <c r="C2" s="11"/>
      <c r="D2" s="8"/>
      <c r="E2" s="7"/>
      <c r="F2" s="7"/>
      <c r="G2" s="177"/>
      <c r="H2" s="177"/>
      <c r="I2" s="177"/>
      <c r="J2" s="173"/>
      <c r="K2" s="173"/>
      <c r="L2" s="173"/>
      <c r="M2" s="173"/>
    </row>
    <row r="3" spans="1:13" ht="15.75" x14ac:dyDescent="0.25">
      <c r="A3" s="176"/>
      <c r="B3" s="121"/>
      <c r="C3" s="11"/>
      <c r="D3" s="8" t="s">
        <v>80</v>
      </c>
      <c r="E3" s="7"/>
      <c r="F3" s="7"/>
      <c r="G3" s="177"/>
      <c r="H3" s="177"/>
      <c r="I3" s="177"/>
      <c r="J3" s="173"/>
      <c r="K3" s="173"/>
      <c r="L3" s="173"/>
      <c r="M3" s="173"/>
    </row>
    <row r="4" spans="1:13" ht="15.75" x14ac:dyDescent="0.25">
      <c r="A4" s="171" t="s">
        <v>292</v>
      </c>
      <c r="B4" s="171"/>
      <c r="C4" s="171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13" ht="15.75" x14ac:dyDescent="0.25">
      <c r="A5" s="20"/>
      <c r="B5" s="20"/>
      <c r="C5" s="12"/>
      <c r="D5" s="7"/>
      <c r="E5" s="7"/>
      <c r="F5" s="7"/>
      <c r="G5" s="7"/>
      <c r="H5" s="7"/>
      <c r="I5" s="7"/>
    </row>
    <row r="6" spans="1:13" x14ac:dyDescent="0.25">
      <c r="A6" s="186" t="s">
        <v>0</v>
      </c>
      <c r="B6" s="186"/>
      <c r="C6" s="186"/>
      <c r="D6" s="187"/>
      <c r="E6" s="187"/>
      <c r="F6" s="187"/>
      <c r="G6" s="187"/>
      <c r="H6" s="187"/>
      <c r="I6" s="187"/>
      <c r="J6" s="173"/>
      <c r="K6" s="173"/>
      <c r="L6" s="173"/>
      <c r="M6" s="173"/>
    </row>
    <row r="7" spans="1:13" x14ac:dyDescent="0.25">
      <c r="A7" s="179" t="s">
        <v>39</v>
      </c>
      <c r="B7" s="191" t="s">
        <v>106</v>
      </c>
      <c r="C7" s="182" t="s">
        <v>40</v>
      </c>
      <c r="D7" s="182" t="s">
        <v>41</v>
      </c>
      <c r="E7" s="183" t="s">
        <v>42</v>
      </c>
      <c r="F7" s="183"/>
      <c r="G7" s="183"/>
      <c r="H7" s="183"/>
      <c r="I7" s="184" t="s">
        <v>43</v>
      </c>
      <c r="J7" s="180" t="s">
        <v>274</v>
      </c>
      <c r="K7" s="190" t="s">
        <v>109</v>
      </c>
      <c r="L7" s="180" t="s">
        <v>275</v>
      </c>
      <c r="M7" s="190" t="s">
        <v>109</v>
      </c>
    </row>
    <row r="8" spans="1:13" ht="24" customHeight="1" x14ac:dyDescent="0.25">
      <c r="A8" s="179"/>
      <c r="B8" s="196"/>
      <c r="C8" s="182"/>
      <c r="D8" s="182"/>
      <c r="E8" s="122" t="s">
        <v>44</v>
      </c>
      <c r="F8" s="122" t="s">
        <v>45</v>
      </c>
      <c r="G8" s="122" t="s">
        <v>237</v>
      </c>
      <c r="H8" s="122" t="s">
        <v>46</v>
      </c>
      <c r="I8" s="185"/>
      <c r="J8" s="181"/>
      <c r="K8" s="195"/>
      <c r="L8" s="181"/>
      <c r="M8" s="195"/>
    </row>
    <row r="9" spans="1:13" x14ac:dyDescent="0.25">
      <c r="A9" s="60">
        <v>1</v>
      </c>
      <c r="B9" s="60"/>
      <c r="C9" s="60">
        <v>2</v>
      </c>
      <c r="D9" s="60">
        <v>3</v>
      </c>
      <c r="E9" s="33">
        <v>4</v>
      </c>
      <c r="F9" s="33">
        <v>5</v>
      </c>
      <c r="G9" s="33">
        <v>6</v>
      </c>
      <c r="H9" s="33">
        <v>7</v>
      </c>
      <c r="I9" s="33">
        <v>8</v>
      </c>
      <c r="J9" s="33" t="s">
        <v>242</v>
      </c>
      <c r="K9" s="80">
        <v>10</v>
      </c>
      <c r="L9" s="33" t="s">
        <v>242</v>
      </c>
      <c r="M9" s="80">
        <v>10</v>
      </c>
    </row>
    <row r="10" spans="1:13" x14ac:dyDescent="0.25">
      <c r="A10" s="81" t="s">
        <v>243</v>
      </c>
      <c r="B10" s="110">
        <v>650</v>
      </c>
      <c r="C10" s="62">
        <v>0</v>
      </c>
      <c r="D10" s="62">
        <v>0</v>
      </c>
      <c r="E10" s="83" t="s">
        <v>82</v>
      </c>
      <c r="F10" s="82" t="s">
        <v>86</v>
      </c>
      <c r="G10" s="82" t="s">
        <v>82</v>
      </c>
      <c r="H10" s="82" t="s">
        <v>83</v>
      </c>
      <c r="I10" s="82" t="s">
        <v>84</v>
      </c>
      <c r="J10" s="38">
        <f>J11+J44+J48+J55+J70+J90+J94+J98</f>
        <v>60315.1</v>
      </c>
      <c r="K10" s="38">
        <f>K11+K44+K48+K55+K70+K90+K94+K98</f>
        <v>875</v>
      </c>
      <c r="L10" s="38">
        <f>L11+L44+L48+L55+L70+L90+L94+L98</f>
        <v>61201.700000000004</v>
      </c>
      <c r="M10" s="38">
        <f>M11+M44+M48+M55+M70+M90+M94+M98</f>
        <v>875</v>
      </c>
    </row>
    <row r="11" spans="1:13" x14ac:dyDescent="0.25">
      <c r="A11" s="61" t="s">
        <v>47</v>
      </c>
      <c r="B11" s="61">
        <v>650</v>
      </c>
      <c r="C11" s="62" t="s">
        <v>81</v>
      </c>
      <c r="D11" s="62" t="s">
        <v>82</v>
      </c>
      <c r="E11" s="62" t="s">
        <v>82</v>
      </c>
      <c r="F11" s="62" t="s">
        <v>86</v>
      </c>
      <c r="G11" s="62" t="s">
        <v>82</v>
      </c>
      <c r="H11" s="62" t="s">
        <v>178</v>
      </c>
      <c r="I11" s="62" t="s">
        <v>84</v>
      </c>
      <c r="J11" s="38">
        <f>J12+J15+J20+J23</f>
        <v>33261.5</v>
      </c>
      <c r="K11" s="38"/>
      <c r="L11" s="38">
        <f>L12+L15+L20+L23</f>
        <v>34915.5</v>
      </c>
      <c r="M11" s="38"/>
    </row>
    <row r="12" spans="1:13" ht="26.25" x14ac:dyDescent="0.25">
      <c r="A12" s="63" t="s">
        <v>48</v>
      </c>
      <c r="B12" s="63">
        <v>650</v>
      </c>
      <c r="C12" s="34" t="s">
        <v>81</v>
      </c>
      <c r="D12" s="34" t="s">
        <v>85</v>
      </c>
      <c r="E12" s="34" t="s">
        <v>82</v>
      </c>
      <c r="F12" s="34" t="s">
        <v>86</v>
      </c>
      <c r="G12" s="34" t="s">
        <v>82</v>
      </c>
      <c r="H12" s="34" t="s">
        <v>178</v>
      </c>
      <c r="I12" s="34" t="s">
        <v>84</v>
      </c>
      <c r="J12" s="30">
        <f>J13</f>
        <v>1782.7</v>
      </c>
      <c r="K12" s="30"/>
      <c r="L12" s="30">
        <f>L13</f>
        <v>1782.7</v>
      </c>
      <c r="M12" s="30"/>
    </row>
    <row r="13" spans="1:13" x14ac:dyDescent="0.25">
      <c r="A13" s="65" t="s">
        <v>180</v>
      </c>
      <c r="B13" s="74">
        <v>650</v>
      </c>
      <c r="C13" s="32" t="s">
        <v>81</v>
      </c>
      <c r="D13" s="32" t="s">
        <v>85</v>
      </c>
      <c r="E13" s="32" t="s">
        <v>315</v>
      </c>
      <c r="F13" s="32" t="s">
        <v>88</v>
      </c>
      <c r="G13" s="32" t="s">
        <v>87</v>
      </c>
      <c r="H13" s="32" t="s">
        <v>181</v>
      </c>
      <c r="I13" s="32" t="s">
        <v>84</v>
      </c>
      <c r="J13" s="31">
        <f>J14</f>
        <v>1782.7</v>
      </c>
      <c r="K13" s="31"/>
      <c r="L13" s="31">
        <f>L14</f>
        <v>1782.7</v>
      </c>
      <c r="M13" s="31"/>
    </row>
    <row r="14" spans="1:13" ht="25.5" x14ac:dyDescent="0.25">
      <c r="A14" s="65" t="s">
        <v>182</v>
      </c>
      <c r="B14" s="74">
        <v>650</v>
      </c>
      <c r="C14" s="32" t="s">
        <v>81</v>
      </c>
      <c r="D14" s="32" t="s">
        <v>85</v>
      </c>
      <c r="E14" s="32" t="s">
        <v>315</v>
      </c>
      <c r="F14" s="32" t="s">
        <v>88</v>
      </c>
      <c r="G14" s="32" t="s">
        <v>87</v>
      </c>
      <c r="H14" s="32" t="s">
        <v>181</v>
      </c>
      <c r="I14" s="32" t="s">
        <v>183</v>
      </c>
      <c r="J14" s="31">
        <f>1773+9.7</f>
        <v>1782.7</v>
      </c>
      <c r="K14" s="31"/>
      <c r="L14" s="31">
        <f>1773+9.7</f>
        <v>1782.7</v>
      </c>
      <c r="M14" s="31"/>
    </row>
    <row r="15" spans="1:13" ht="39" x14ac:dyDescent="0.25">
      <c r="A15" s="67" t="s">
        <v>49</v>
      </c>
      <c r="B15" s="75">
        <v>650</v>
      </c>
      <c r="C15" s="34" t="s">
        <v>81</v>
      </c>
      <c r="D15" s="34" t="s">
        <v>87</v>
      </c>
      <c r="E15" s="34" t="s">
        <v>82</v>
      </c>
      <c r="F15" s="34" t="s">
        <v>86</v>
      </c>
      <c r="G15" s="34" t="s">
        <v>82</v>
      </c>
      <c r="H15" s="34" t="s">
        <v>178</v>
      </c>
      <c r="I15" s="34" t="s">
        <v>84</v>
      </c>
      <c r="J15" s="30">
        <f>J16</f>
        <v>19085.5</v>
      </c>
      <c r="K15" s="31"/>
      <c r="L15" s="30">
        <f>L16</f>
        <v>19085.5</v>
      </c>
      <c r="M15" s="31"/>
    </row>
    <row r="16" spans="1:13" ht="26.25" x14ac:dyDescent="0.25">
      <c r="A16" s="66" t="s">
        <v>184</v>
      </c>
      <c r="B16" s="106">
        <v>650</v>
      </c>
      <c r="C16" s="32" t="s">
        <v>81</v>
      </c>
      <c r="D16" s="32" t="s">
        <v>87</v>
      </c>
      <c r="E16" s="32" t="s">
        <v>315</v>
      </c>
      <c r="F16" s="32" t="s">
        <v>88</v>
      </c>
      <c r="G16" s="32" t="s">
        <v>81</v>
      </c>
      <c r="H16" s="32" t="s">
        <v>185</v>
      </c>
      <c r="I16" s="32" t="s">
        <v>84</v>
      </c>
      <c r="J16" s="31">
        <f>J17+J18+J19</f>
        <v>19085.5</v>
      </c>
      <c r="K16" s="30"/>
      <c r="L16" s="31">
        <f>L17+L18+L19</f>
        <v>19085.5</v>
      </c>
      <c r="M16" s="30"/>
    </row>
    <row r="17" spans="1:13" ht="25.5" x14ac:dyDescent="0.25">
      <c r="A17" s="65" t="s">
        <v>182</v>
      </c>
      <c r="B17" s="74">
        <v>650</v>
      </c>
      <c r="C17" s="32" t="s">
        <v>81</v>
      </c>
      <c r="D17" s="32" t="s">
        <v>87</v>
      </c>
      <c r="E17" s="32" t="s">
        <v>315</v>
      </c>
      <c r="F17" s="32" t="s">
        <v>88</v>
      </c>
      <c r="G17" s="32" t="s">
        <v>81</v>
      </c>
      <c r="H17" s="32" t="s">
        <v>185</v>
      </c>
      <c r="I17" s="32" t="s">
        <v>183</v>
      </c>
      <c r="J17" s="31">
        <f>18904.8-9.7</f>
        <v>18895.099999999999</v>
      </c>
      <c r="K17" s="31"/>
      <c r="L17" s="31">
        <f>18904.8-9.7</f>
        <v>18895.099999999999</v>
      </c>
      <c r="M17" s="31"/>
    </row>
    <row r="18" spans="1:13" ht="26.25" x14ac:dyDescent="0.25">
      <c r="A18" s="37" t="s">
        <v>155</v>
      </c>
      <c r="B18" s="74">
        <v>650</v>
      </c>
      <c r="C18" s="32" t="s">
        <v>81</v>
      </c>
      <c r="D18" s="32" t="s">
        <v>87</v>
      </c>
      <c r="E18" s="32" t="s">
        <v>315</v>
      </c>
      <c r="F18" s="32" t="s">
        <v>88</v>
      </c>
      <c r="G18" s="32" t="s">
        <v>81</v>
      </c>
      <c r="H18" s="32" t="s">
        <v>185</v>
      </c>
      <c r="I18" s="32" t="s">
        <v>97</v>
      </c>
      <c r="J18" s="31">
        <v>186.2</v>
      </c>
      <c r="K18" s="31"/>
      <c r="L18" s="31">
        <v>186.2</v>
      </c>
      <c r="M18" s="31"/>
    </row>
    <row r="19" spans="1:13" x14ac:dyDescent="0.25">
      <c r="A19" s="37" t="s">
        <v>107</v>
      </c>
      <c r="B19" s="106">
        <v>650</v>
      </c>
      <c r="C19" s="32" t="s">
        <v>81</v>
      </c>
      <c r="D19" s="32" t="s">
        <v>87</v>
      </c>
      <c r="E19" s="32" t="s">
        <v>315</v>
      </c>
      <c r="F19" s="32" t="s">
        <v>88</v>
      </c>
      <c r="G19" s="32" t="s">
        <v>81</v>
      </c>
      <c r="H19" s="32" t="s">
        <v>185</v>
      </c>
      <c r="I19" s="32" t="s">
        <v>186</v>
      </c>
      <c r="J19" s="31">
        <v>4.2</v>
      </c>
      <c r="K19" s="30"/>
      <c r="L19" s="31">
        <v>4.2</v>
      </c>
      <c r="M19" s="30"/>
    </row>
    <row r="20" spans="1:13" x14ac:dyDescent="0.25">
      <c r="A20" s="51" t="s">
        <v>51</v>
      </c>
      <c r="B20" s="75">
        <v>650</v>
      </c>
      <c r="C20" s="35" t="s">
        <v>81</v>
      </c>
      <c r="D20" s="35" t="s">
        <v>189</v>
      </c>
      <c r="E20" s="35" t="s">
        <v>82</v>
      </c>
      <c r="F20" s="35" t="s">
        <v>86</v>
      </c>
      <c r="G20" s="35" t="s">
        <v>82</v>
      </c>
      <c r="H20" s="35" t="s">
        <v>178</v>
      </c>
      <c r="I20" s="35" t="s">
        <v>84</v>
      </c>
      <c r="J20" s="36">
        <f>J21</f>
        <v>11</v>
      </c>
      <c r="K20" s="31"/>
      <c r="L20" s="36">
        <f>L21</f>
        <v>11</v>
      </c>
      <c r="M20" s="31"/>
    </row>
    <row r="21" spans="1:13" x14ac:dyDescent="0.25">
      <c r="A21" s="37" t="s">
        <v>386</v>
      </c>
      <c r="B21" s="74">
        <v>650</v>
      </c>
      <c r="C21" s="32" t="s">
        <v>81</v>
      </c>
      <c r="D21" s="32" t="s">
        <v>189</v>
      </c>
      <c r="E21" s="32" t="s">
        <v>190</v>
      </c>
      <c r="F21" s="32" t="s">
        <v>104</v>
      </c>
      <c r="G21" s="32" t="s">
        <v>81</v>
      </c>
      <c r="H21" s="32" t="s">
        <v>192</v>
      </c>
      <c r="I21" s="32" t="s">
        <v>84</v>
      </c>
      <c r="J21" s="31">
        <f>J22</f>
        <v>11</v>
      </c>
      <c r="K21" s="31"/>
      <c r="L21" s="31">
        <f>L22</f>
        <v>11</v>
      </c>
      <c r="M21" s="31"/>
    </row>
    <row r="22" spans="1:13" x14ac:dyDescent="0.25">
      <c r="A22" s="37" t="s">
        <v>52</v>
      </c>
      <c r="B22" s="74">
        <v>650</v>
      </c>
      <c r="C22" s="32" t="s">
        <v>81</v>
      </c>
      <c r="D22" s="32" t="s">
        <v>189</v>
      </c>
      <c r="E22" s="32" t="s">
        <v>190</v>
      </c>
      <c r="F22" s="32" t="s">
        <v>104</v>
      </c>
      <c r="G22" s="32" t="s">
        <v>81</v>
      </c>
      <c r="H22" s="32" t="s">
        <v>192</v>
      </c>
      <c r="I22" s="32" t="s">
        <v>102</v>
      </c>
      <c r="J22" s="31">
        <v>11</v>
      </c>
      <c r="K22" s="31"/>
      <c r="L22" s="31">
        <v>11</v>
      </c>
      <c r="M22" s="31"/>
    </row>
    <row r="23" spans="1:13" x14ac:dyDescent="0.25">
      <c r="A23" s="54" t="s">
        <v>53</v>
      </c>
      <c r="B23" s="77">
        <v>650</v>
      </c>
      <c r="C23" s="34" t="s">
        <v>81</v>
      </c>
      <c r="D23" s="34" t="s">
        <v>94</v>
      </c>
      <c r="E23" s="34" t="s">
        <v>82</v>
      </c>
      <c r="F23" s="34" t="s">
        <v>86</v>
      </c>
      <c r="G23" s="34" t="s">
        <v>82</v>
      </c>
      <c r="H23" s="34" t="s">
        <v>178</v>
      </c>
      <c r="I23" s="34" t="s">
        <v>84</v>
      </c>
      <c r="J23" s="30">
        <f>J24+J26+J28+J30+J36+J40+J32+J34+J42</f>
        <v>12382.300000000001</v>
      </c>
      <c r="K23" s="38"/>
      <c r="L23" s="30">
        <f>L24+L26+L28+L30+L36+L40+L32+L34+L42</f>
        <v>14036.300000000001</v>
      </c>
      <c r="M23" s="38"/>
    </row>
    <row r="24" spans="1:13" x14ac:dyDescent="0.25">
      <c r="A24" s="41" t="s">
        <v>195</v>
      </c>
      <c r="B24" s="76">
        <v>650</v>
      </c>
      <c r="C24" s="32" t="s">
        <v>81</v>
      </c>
      <c r="D24" s="32" t="s">
        <v>94</v>
      </c>
      <c r="E24" s="32" t="s">
        <v>85</v>
      </c>
      <c r="F24" s="32" t="s">
        <v>88</v>
      </c>
      <c r="G24" s="32" t="s">
        <v>81</v>
      </c>
      <c r="H24" s="32" t="s">
        <v>196</v>
      </c>
      <c r="I24" s="32" t="s">
        <v>84</v>
      </c>
      <c r="J24" s="31">
        <f>J25</f>
        <v>50</v>
      </c>
      <c r="K24" s="38"/>
      <c r="L24" s="31">
        <f>L25</f>
        <v>50</v>
      </c>
      <c r="M24" s="38"/>
    </row>
    <row r="25" spans="1:13" ht="26.25" x14ac:dyDescent="0.25">
      <c r="A25" s="37" t="s">
        <v>155</v>
      </c>
      <c r="B25" s="74">
        <v>650</v>
      </c>
      <c r="C25" s="32" t="s">
        <v>81</v>
      </c>
      <c r="D25" s="32" t="s">
        <v>94</v>
      </c>
      <c r="E25" s="32" t="s">
        <v>85</v>
      </c>
      <c r="F25" s="32" t="s">
        <v>88</v>
      </c>
      <c r="G25" s="32" t="s">
        <v>81</v>
      </c>
      <c r="H25" s="32" t="s">
        <v>196</v>
      </c>
      <c r="I25" s="32" t="s">
        <v>97</v>
      </c>
      <c r="J25" s="31">
        <v>50</v>
      </c>
      <c r="K25" s="31"/>
      <c r="L25" s="31">
        <v>50</v>
      </c>
      <c r="M25" s="31"/>
    </row>
    <row r="26" spans="1:13" ht="26.25" x14ac:dyDescent="0.25">
      <c r="A26" s="41" t="s">
        <v>200</v>
      </c>
      <c r="B26" s="74">
        <v>650</v>
      </c>
      <c r="C26" s="32" t="s">
        <v>81</v>
      </c>
      <c r="D26" s="32" t="s">
        <v>94</v>
      </c>
      <c r="E26" s="32" t="s">
        <v>197</v>
      </c>
      <c r="F26" s="32" t="s">
        <v>88</v>
      </c>
      <c r="G26" s="32" t="s">
        <v>89</v>
      </c>
      <c r="H26" s="32" t="s">
        <v>201</v>
      </c>
      <c r="I26" s="32" t="s">
        <v>84</v>
      </c>
      <c r="J26" s="31">
        <f>J27</f>
        <v>7.4</v>
      </c>
      <c r="K26" s="31"/>
      <c r="L26" s="31">
        <f>L27</f>
        <v>7.4</v>
      </c>
      <c r="M26" s="31"/>
    </row>
    <row r="27" spans="1:13" ht="25.5" x14ac:dyDescent="0.25">
      <c r="A27" s="65" t="s">
        <v>182</v>
      </c>
      <c r="B27" s="106">
        <v>650</v>
      </c>
      <c r="C27" s="32" t="s">
        <v>81</v>
      </c>
      <c r="D27" s="32" t="s">
        <v>94</v>
      </c>
      <c r="E27" s="32" t="s">
        <v>197</v>
      </c>
      <c r="F27" s="32" t="s">
        <v>88</v>
      </c>
      <c r="G27" s="32" t="s">
        <v>89</v>
      </c>
      <c r="H27" s="32" t="s">
        <v>201</v>
      </c>
      <c r="I27" s="32" t="s">
        <v>183</v>
      </c>
      <c r="J27" s="31">
        <v>7.4</v>
      </c>
      <c r="K27" s="30"/>
      <c r="L27" s="31">
        <v>7.4</v>
      </c>
      <c r="M27" s="30"/>
    </row>
    <row r="28" spans="1:13" ht="26.25" x14ac:dyDescent="0.25">
      <c r="A28" s="117" t="s">
        <v>321</v>
      </c>
      <c r="B28" s="106">
        <v>650</v>
      </c>
      <c r="C28" s="32" t="s">
        <v>81</v>
      </c>
      <c r="D28" s="32" t="s">
        <v>94</v>
      </c>
      <c r="E28" s="32" t="s">
        <v>197</v>
      </c>
      <c r="F28" s="32" t="s">
        <v>88</v>
      </c>
      <c r="G28" s="32" t="s">
        <v>89</v>
      </c>
      <c r="H28" s="32" t="s">
        <v>320</v>
      </c>
      <c r="I28" s="32" t="s">
        <v>84</v>
      </c>
      <c r="J28" s="31">
        <f>J29</f>
        <v>3.2</v>
      </c>
      <c r="K28" s="31"/>
      <c r="L28" s="31">
        <f>L29</f>
        <v>3.2</v>
      </c>
      <c r="M28" s="31"/>
    </row>
    <row r="29" spans="1:13" ht="25.5" x14ac:dyDescent="0.25">
      <c r="A29" s="65" t="s">
        <v>182</v>
      </c>
      <c r="B29" s="74">
        <v>650</v>
      </c>
      <c r="C29" s="32" t="s">
        <v>81</v>
      </c>
      <c r="D29" s="32" t="s">
        <v>94</v>
      </c>
      <c r="E29" s="32" t="s">
        <v>197</v>
      </c>
      <c r="F29" s="32" t="s">
        <v>88</v>
      </c>
      <c r="G29" s="32" t="s">
        <v>89</v>
      </c>
      <c r="H29" s="32" t="s">
        <v>320</v>
      </c>
      <c r="I29" s="32" t="s">
        <v>183</v>
      </c>
      <c r="J29" s="31">
        <v>3.2</v>
      </c>
      <c r="K29" s="31"/>
      <c r="L29" s="31">
        <v>3.2</v>
      </c>
      <c r="M29" s="31"/>
    </row>
    <row r="30" spans="1:13" ht="26.25" x14ac:dyDescent="0.25">
      <c r="A30" s="41" t="s">
        <v>54</v>
      </c>
      <c r="B30" s="74">
        <v>650</v>
      </c>
      <c r="C30" s="32" t="s">
        <v>81</v>
      </c>
      <c r="D30" s="32" t="s">
        <v>94</v>
      </c>
      <c r="E30" s="32" t="s">
        <v>197</v>
      </c>
      <c r="F30" s="32" t="s">
        <v>95</v>
      </c>
      <c r="G30" s="32" t="s">
        <v>81</v>
      </c>
      <c r="H30" s="32" t="s">
        <v>204</v>
      </c>
      <c r="I30" s="32" t="s">
        <v>84</v>
      </c>
      <c r="J30" s="31">
        <f>J31</f>
        <v>50</v>
      </c>
      <c r="K30" s="31"/>
      <c r="L30" s="31">
        <f>L31</f>
        <v>50</v>
      </c>
      <c r="M30" s="31"/>
    </row>
    <row r="31" spans="1:13" ht="26.25" x14ac:dyDescent="0.25">
      <c r="A31" s="37" t="s">
        <v>155</v>
      </c>
      <c r="B31" s="74">
        <v>650</v>
      </c>
      <c r="C31" s="32" t="s">
        <v>81</v>
      </c>
      <c r="D31" s="32" t="s">
        <v>94</v>
      </c>
      <c r="E31" s="32" t="s">
        <v>197</v>
      </c>
      <c r="F31" s="32" t="s">
        <v>95</v>
      </c>
      <c r="G31" s="32" t="s">
        <v>81</v>
      </c>
      <c r="H31" s="32" t="s">
        <v>204</v>
      </c>
      <c r="I31" s="32" t="s">
        <v>97</v>
      </c>
      <c r="J31" s="31">
        <v>50</v>
      </c>
      <c r="K31" s="31"/>
      <c r="L31" s="31">
        <v>50</v>
      </c>
      <c r="M31" s="31"/>
    </row>
    <row r="32" spans="1:13" ht="51" x14ac:dyDescent="0.25">
      <c r="A32" s="168" t="s">
        <v>207</v>
      </c>
      <c r="B32" s="74">
        <v>650</v>
      </c>
      <c r="C32" s="32" t="s">
        <v>81</v>
      </c>
      <c r="D32" s="140" t="s">
        <v>94</v>
      </c>
      <c r="E32" s="140" t="s">
        <v>190</v>
      </c>
      <c r="F32" s="140" t="s">
        <v>95</v>
      </c>
      <c r="G32" s="140" t="s">
        <v>81</v>
      </c>
      <c r="H32" s="140" t="s">
        <v>208</v>
      </c>
      <c r="I32" s="140" t="s">
        <v>84</v>
      </c>
      <c r="J32" s="31">
        <f>J33</f>
        <v>100</v>
      </c>
      <c r="K32" s="31"/>
      <c r="L32" s="31">
        <f>L33</f>
        <v>200</v>
      </c>
      <c r="M32" s="31"/>
    </row>
    <row r="33" spans="1:13" ht="26.25" x14ac:dyDescent="0.25">
      <c r="A33" s="151" t="s">
        <v>155</v>
      </c>
      <c r="B33" s="74">
        <v>650</v>
      </c>
      <c r="C33" s="32" t="s">
        <v>81</v>
      </c>
      <c r="D33" s="140" t="s">
        <v>94</v>
      </c>
      <c r="E33" s="140" t="s">
        <v>190</v>
      </c>
      <c r="F33" s="140" t="s">
        <v>95</v>
      </c>
      <c r="G33" s="140" t="s">
        <v>81</v>
      </c>
      <c r="H33" s="140" t="s">
        <v>208</v>
      </c>
      <c r="I33" s="140" t="s">
        <v>97</v>
      </c>
      <c r="J33" s="31">
        <v>100</v>
      </c>
      <c r="K33" s="31"/>
      <c r="L33" s="31">
        <v>200</v>
      </c>
      <c r="M33" s="31"/>
    </row>
    <row r="34" spans="1:13" ht="54.75" customHeight="1" x14ac:dyDescent="0.25">
      <c r="A34" s="107" t="s">
        <v>361</v>
      </c>
      <c r="B34" s="74">
        <v>650</v>
      </c>
      <c r="C34" s="32" t="s">
        <v>81</v>
      </c>
      <c r="D34" s="140" t="s">
        <v>94</v>
      </c>
      <c r="E34" s="140" t="s">
        <v>190</v>
      </c>
      <c r="F34" s="140" t="s">
        <v>95</v>
      </c>
      <c r="G34" s="140" t="s">
        <v>81</v>
      </c>
      <c r="H34" s="105" t="s">
        <v>362</v>
      </c>
      <c r="I34" s="140" t="s">
        <v>84</v>
      </c>
      <c r="J34" s="31">
        <f>J35</f>
        <v>1.1000000000000001</v>
      </c>
      <c r="K34" s="31"/>
      <c r="L34" s="31">
        <f>L35</f>
        <v>2.1</v>
      </c>
      <c r="M34" s="31"/>
    </row>
    <row r="35" spans="1:13" ht="26.25" x14ac:dyDescent="0.25">
      <c r="A35" s="151" t="s">
        <v>155</v>
      </c>
      <c r="B35" s="74">
        <v>650</v>
      </c>
      <c r="C35" s="32" t="s">
        <v>81</v>
      </c>
      <c r="D35" s="140" t="s">
        <v>94</v>
      </c>
      <c r="E35" s="140" t="s">
        <v>190</v>
      </c>
      <c r="F35" s="140" t="s">
        <v>95</v>
      </c>
      <c r="G35" s="140" t="s">
        <v>81</v>
      </c>
      <c r="H35" s="105" t="s">
        <v>362</v>
      </c>
      <c r="I35" s="140" t="s">
        <v>97</v>
      </c>
      <c r="J35" s="31">
        <v>1.1000000000000001</v>
      </c>
      <c r="K35" s="31"/>
      <c r="L35" s="31">
        <v>2.1</v>
      </c>
      <c r="M35" s="31"/>
    </row>
    <row r="36" spans="1:13" ht="26.25" x14ac:dyDescent="0.25">
      <c r="A36" s="37" t="s">
        <v>211</v>
      </c>
      <c r="B36" s="155">
        <v>650</v>
      </c>
      <c r="C36" s="32" t="s">
        <v>81</v>
      </c>
      <c r="D36" s="32" t="s">
        <v>94</v>
      </c>
      <c r="E36" s="32" t="s">
        <v>315</v>
      </c>
      <c r="F36" s="32" t="s">
        <v>88</v>
      </c>
      <c r="G36" s="32" t="s">
        <v>85</v>
      </c>
      <c r="H36" s="32" t="s">
        <v>212</v>
      </c>
      <c r="I36" s="32" t="s">
        <v>84</v>
      </c>
      <c r="J36" s="31">
        <f>J37+J38+J39</f>
        <v>9957.6</v>
      </c>
      <c r="K36" s="30"/>
      <c r="L36" s="31">
        <f>L37+L38+L39</f>
        <v>9957.6</v>
      </c>
      <c r="M36" s="30"/>
    </row>
    <row r="37" spans="1:13" x14ac:dyDescent="0.25">
      <c r="A37" s="37" t="s">
        <v>56</v>
      </c>
      <c r="B37" s="74">
        <v>650</v>
      </c>
      <c r="C37" s="32" t="s">
        <v>81</v>
      </c>
      <c r="D37" s="32" t="s">
        <v>94</v>
      </c>
      <c r="E37" s="32" t="s">
        <v>315</v>
      </c>
      <c r="F37" s="32" t="s">
        <v>88</v>
      </c>
      <c r="G37" s="32" t="s">
        <v>85</v>
      </c>
      <c r="H37" s="32" t="s">
        <v>212</v>
      </c>
      <c r="I37" s="32" t="s">
        <v>164</v>
      </c>
      <c r="J37" s="31">
        <v>7256.8</v>
      </c>
      <c r="K37" s="31"/>
      <c r="L37" s="31">
        <v>7256.8</v>
      </c>
      <c r="M37" s="31"/>
    </row>
    <row r="38" spans="1:13" ht="26.25" x14ac:dyDescent="0.25">
      <c r="A38" s="37" t="s">
        <v>155</v>
      </c>
      <c r="B38" s="155">
        <v>650</v>
      </c>
      <c r="C38" s="32" t="s">
        <v>81</v>
      </c>
      <c r="D38" s="32" t="s">
        <v>94</v>
      </c>
      <c r="E38" s="32" t="s">
        <v>315</v>
      </c>
      <c r="F38" s="32" t="s">
        <v>88</v>
      </c>
      <c r="G38" s="32" t="s">
        <v>85</v>
      </c>
      <c r="H38" s="32" t="s">
        <v>212</v>
      </c>
      <c r="I38" s="32" t="s">
        <v>97</v>
      </c>
      <c r="J38" s="31">
        <v>2598.8000000000002</v>
      </c>
      <c r="K38" s="30"/>
      <c r="L38" s="31">
        <v>2598.8000000000002</v>
      </c>
      <c r="M38" s="30"/>
    </row>
    <row r="39" spans="1:13" x14ac:dyDescent="0.25">
      <c r="A39" s="37" t="s">
        <v>107</v>
      </c>
      <c r="B39" s="74">
        <v>650</v>
      </c>
      <c r="C39" s="32" t="s">
        <v>81</v>
      </c>
      <c r="D39" s="32" t="s">
        <v>94</v>
      </c>
      <c r="E39" s="32" t="s">
        <v>315</v>
      </c>
      <c r="F39" s="32" t="s">
        <v>88</v>
      </c>
      <c r="G39" s="32" t="s">
        <v>85</v>
      </c>
      <c r="H39" s="32" t="s">
        <v>212</v>
      </c>
      <c r="I39" s="32" t="s">
        <v>186</v>
      </c>
      <c r="J39" s="31">
        <v>102</v>
      </c>
      <c r="K39" s="43"/>
      <c r="L39" s="31">
        <v>102</v>
      </c>
      <c r="M39" s="43"/>
    </row>
    <row r="40" spans="1:13" x14ac:dyDescent="0.25">
      <c r="A40" s="37" t="s">
        <v>55</v>
      </c>
      <c r="B40" s="74">
        <v>650</v>
      </c>
      <c r="C40" s="32" t="s">
        <v>81</v>
      </c>
      <c r="D40" s="32" t="s">
        <v>94</v>
      </c>
      <c r="E40" s="32" t="s">
        <v>315</v>
      </c>
      <c r="F40" s="32" t="s">
        <v>88</v>
      </c>
      <c r="G40" s="32" t="s">
        <v>89</v>
      </c>
      <c r="H40" s="32" t="s">
        <v>209</v>
      </c>
      <c r="I40" s="32" t="s">
        <v>84</v>
      </c>
      <c r="J40" s="31">
        <f>J41</f>
        <v>705</v>
      </c>
      <c r="K40" s="43"/>
      <c r="L40" s="31">
        <f>L41</f>
        <v>705</v>
      </c>
      <c r="M40" s="43"/>
    </row>
    <row r="41" spans="1:13" ht="25.5" x14ac:dyDescent="0.25">
      <c r="A41" s="65" t="s">
        <v>182</v>
      </c>
      <c r="B41" s="74">
        <v>650</v>
      </c>
      <c r="C41" s="32" t="s">
        <v>81</v>
      </c>
      <c r="D41" s="32" t="s">
        <v>94</v>
      </c>
      <c r="E41" s="32" t="s">
        <v>315</v>
      </c>
      <c r="F41" s="32" t="s">
        <v>88</v>
      </c>
      <c r="G41" s="32" t="s">
        <v>89</v>
      </c>
      <c r="H41" s="32" t="s">
        <v>209</v>
      </c>
      <c r="I41" s="32" t="s">
        <v>183</v>
      </c>
      <c r="J41" s="31">
        <v>705</v>
      </c>
      <c r="K41" s="43"/>
      <c r="L41" s="31">
        <v>705</v>
      </c>
      <c r="M41" s="43"/>
    </row>
    <row r="42" spans="1:13" x14ac:dyDescent="0.25">
      <c r="A42" s="37" t="s">
        <v>363</v>
      </c>
      <c r="B42" s="74" t="s">
        <v>246</v>
      </c>
      <c r="C42" s="32" t="s">
        <v>81</v>
      </c>
      <c r="D42" s="32" t="s">
        <v>94</v>
      </c>
      <c r="E42" s="32" t="s">
        <v>100</v>
      </c>
      <c r="F42" s="32" t="s">
        <v>86</v>
      </c>
      <c r="G42" s="32" t="s">
        <v>81</v>
      </c>
      <c r="H42" s="32" t="s">
        <v>375</v>
      </c>
      <c r="I42" s="32" t="s">
        <v>84</v>
      </c>
      <c r="J42" s="31">
        <f t="shared" ref="J42" si="0">J43</f>
        <v>1508</v>
      </c>
      <c r="K42" s="43"/>
      <c r="L42" s="31">
        <f>L43</f>
        <v>3061</v>
      </c>
      <c r="M42" s="43"/>
    </row>
    <row r="43" spans="1:13" x14ac:dyDescent="0.25">
      <c r="A43" s="37" t="s">
        <v>52</v>
      </c>
      <c r="B43" s="74" t="s">
        <v>246</v>
      </c>
      <c r="C43" s="32" t="s">
        <v>81</v>
      </c>
      <c r="D43" s="32" t="s">
        <v>94</v>
      </c>
      <c r="E43" s="32" t="s">
        <v>100</v>
      </c>
      <c r="F43" s="32" t="s">
        <v>86</v>
      </c>
      <c r="G43" s="32" t="s">
        <v>81</v>
      </c>
      <c r="H43" s="32" t="s">
        <v>375</v>
      </c>
      <c r="I43" s="32" t="s">
        <v>102</v>
      </c>
      <c r="J43" s="31">
        <v>1508</v>
      </c>
      <c r="K43" s="43"/>
      <c r="L43" s="31">
        <v>3061</v>
      </c>
      <c r="M43" s="43"/>
    </row>
    <row r="44" spans="1:13" x14ac:dyDescent="0.25">
      <c r="A44" s="61" t="s">
        <v>57</v>
      </c>
      <c r="B44" s="156">
        <v>650</v>
      </c>
      <c r="C44" s="62" t="s">
        <v>85</v>
      </c>
      <c r="D44" s="62" t="s">
        <v>82</v>
      </c>
      <c r="E44" s="62" t="s">
        <v>82</v>
      </c>
      <c r="F44" s="62" t="s">
        <v>86</v>
      </c>
      <c r="G44" s="62" t="s">
        <v>82</v>
      </c>
      <c r="H44" s="62" t="s">
        <v>178</v>
      </c>
      <c r="I44" s="62" t="s">
        <v>84</v>
      </c>
      <c r="J44" s="38">
        <f t="shared" ref="J44:M46" si="1">J45</f>
        <v>779</v>
      </c>
      <c r="K44" s="38">
        <f t="shared" si="1"/>
        <v>779</v>
      </c>
      <c r="L44" s="38">
        <f t="shared" si="1"/>
        <v>779</v>
      </c>
      <c r="M44" s="38">
        <f t="shared" si="1"/>
        <v>779</v>
      </c>
    </row>
    <row r="45" spans="1:13" x14ac:dyDescent="0.25">
      <c r="A45" s="52" t="s">
        <v>376</v>
      </c>
      <c r="B45" s="75">
        <v>650</v>
      </c>
      <c r="C45" s="34" t="s">
        <v>85</v>
      </c>
      <c r="D45" s="34" t="s">
        <v>89</v>
      </c>
      <c r="E45" s="34" t="s">
        <v>82</v>
      </c>
      <c r="F45" s="34" t="s">
        <v>86</v>
      </c>
      <c r="G45" s="34" t="s">
        <v>82</v>
      </c>
      <c r="H45" s="34" t="s">
        <v>178</v>
      </c>
      <c r="I45" s="34" t="s">
        <v>84</v>
      </c>
      <c r="J45" s="30">
        <f t="shared" si="1"/>
        <v>779</v>
      </c>
      <c r="K45" s="30">
        <f t="shared" si="1"/>
        <v>779</v>
      </c>
      <c r="L45" s="30">
        <f t="shared" si="1"/>
        <v>779</v>
      </c>
      <c r="M45" s="30">
        <f t="shared" si="1"/>
        <v>779</v>
      </c>
    </row>
    <row r="46" spans="1:13" ht="25.5" x14ac:dyDescent="0.25">
      <c r="A46" s="53" t="s">
        <v>214</v>
      </c>
      <c r="B46" s="78">
        <v>650</v>
      </c>
      <c r="C46" s="32" t="s">
        <v>85</v>
      </c>
      <c r="D46" s="32" t="s">
        <v>89</v>
      </c>
      <c r="E46" s="32" t="s">
        <v>100</v>
      </c>
      <c r="F46" s="32" t="s">
        <v>86</v>
      </c>
      <c r="G46" s="32" t="s">
        <v>81</v>
      </c>
      <c r="H46" s="32" t="s">
        <v>215</v>
      </c>
      <c r="I46" s="32" t="s">
        <v>84</v>
      </c>
      <c r="J46" s="31">
        <f t="shared" si="1"/>
        <v>779</v>
      </c>
      <c r="K46" s="31">
        <f t="shared" si="1"/>
        <v>779</v>
      </c>
      <c r="L46" s="31">
        <f t="shared" si="1"/>
        <v>779</v>
      </c>
      <c r="M46" s="31">
        <f t="shared" si="1"/>
        <v>779</v>
      </c>
    </row>
    <row r="47" spans="1:13" x14ac:dyDescent="0.25">
      <c r="A47" s="37" t="s">
        <v>56</v>
      </c>
      <c r="B47" s="74">
        <v>650</v>
      </c>
      <c r="C47" s="32" t="s">
        <v>85</v>
      </c>
      <c r="D47" s="32" t="s">
        <v>89</v>
      </c>
      <c r="E47" s="32" t="s">
        <v>100</v>
      </c>
      <c r="F47" s="32" t="s">
        <v>86</v>
      </c>
      <c r="G47" s="32" t="s">
        <v>81</v>
      </c>
      <c r="H47" s="32" t="s">
        <v>215</v>
      </c>
      <c r="I47" s="32" t="s">
        <v>164</v>
      </c>
      <c r="J47" s="31">
        <v>779</v>
      </c>
      <c r="K47" s="31">
        <v>779</v>
      </c>
      <c r="L47" s="31">
        <v>779</v>
      </c>
      <c r="M47" s="31">
        <v>779</v>
      </c>
    </row>
    <row r="48" spans="1:13" ht="27" x14ac:dyDescent="0.25">
      <c r="A48" s="69" t="s">
        <v>60</v>
      </c>
      <c r="B48" s="156">
        <v>650</v>
      </c>
      <c r="C48" s="62" t="s">
        <v>89</v>
      </c>
      <c r="D48" s="62" t="s">
        <v>82</v>
      </c>
      <c r="E48" s="62" t="s">
        <v>82</v>
      </c>
      <c r="F48" s="62" t="s">
        <v>86</v>
      </c>
      <c r="G48" s="62" t="s">
        <v>82</v>
      </c>
      <c r="H48" s="62" t="s">
        <v>178</v>
      </c>
      <c r="I48" s="62" t="s">
        <v>84</v>
      </c>
      <c r="J48" s="38">
        <f>J49+J52</f>
        <v>888.6</v>
      </c>
      <c r="K48" s="38">
        <f>K49+K52</f>
        <v>96</v>
      </c>
      <c r="L48" s="38">
        <f>L49+L52</f>
        <v>888.6</v>
      </c>
      <c r="M48" s="38">
        <f>M49+M52</f>
        <v>96</v>
      </c>
    </row>
    <row r="49" spans="1:13" x14ac:dyDescent="0.25">
      <c r="A49" s="39" t="s">
        <v>240</v>
      </c>
      <c r="B49" s="75">
        <v>650</v>
      </c>
      <c r="C49" s="34" t="s">
        <v>89</v>
      </c>
      <c r="D49" s="34" t="s">
        <v>87</v>
      </c>
      <c r="E49" s="34" t="s">
        <v>82</v>
      </c>
      <c r="F49" s="34" t="s">
        <v>86</v>
      </c>
      <c r="G49" s="34" t="s">
        <v>82</v>
      </c>
      <c r="H49" s="34" t="s">
        <v>178</v>
      </c>
      <c r="I49" s="34" t="s">
        <v>84</v>
      </c>
      <c r="J49" s="30">
        <f t="shared" ref="J49:M50" si="2">J50</f>
        <v>96</v>
      </c>
      <c r="K49" s="30">
        <f t="shared" si="2"/>
        <v>96</v>
      </c>
      <c r="L49" s="30">
        <f t="shared" si="2"/>
        <v>96</v>
      </c>
      <c r="M49" s="30">
        <f t="shared" si="2"/>
        <v>96</v>
      </c>
    </row>
    <row r="50" spans="1:13" ht="102.75" x14ac:dyDescent="0.25">
      <c r="A50" s="37" t="s">
        <v>217</v>
      </c>
      <c r="B50" s="74">
        <v>650</v>
      </c>
      <c r="C50" s="32" t="s">
        <v>89</v>
      </c>
      <c r="D50" s="32" t="s">
        <v>87</v>
      </c>
      <c r="E50" s="32" t="s">
        <v>197</v>
      </c>
      <c r="F50" s="32" t="s">
        <v>88</v>
      </c>
      <c r="G50" s="32" t="s">
        <v>93</v>
      </c>
      <c r="H50" s="32" t="s">
        <v>218</v>
      </c>
      <c r="I50" s="32" t="s">
        <v>84</v>
      </c>
      <c r="J50" s="31">
        <f t="shared" si="2"/>
        <v>96</v>
      </c>
      <c r="K50" s="31">
        <f t="shared" si="2"/>
        <v>96</v>
      </c>
      <c r="L50" s="31">
        <f t="shared" si="2"/>
        <v>96</v>
      </c>
      <c r="M50" s="31">
        <f t="shared" si="2"/>
        <v>96</v>
      </c>
    </row>
    <row r="51" spans="1:13" ht="26.25" x14ac:dyDescent="0.25">
      <c r="A51" s="37" t="s">
        <v>155</v>
      </c>
      <c r="B51" s="74">
        <v>650</v>
      </c>
      <c r="C51" s="32" t="s">
        <v>89</v>
      </c>
      <c r="D51" s="32" t="s">
        <v>87</v>
      </c>
      <c r="E51" s="32" t="s">
        <v>197</v>
      </c>
      <c r="F51" s="32" t="s">
        <v>88</v>
      </c>
      <c r="G51" s="32" t="s">
        <v>93</v>
      </c>
      <c r="H51" s="32" t="s">
        <v>218</v>
      </c>
      <c r="I51" s="32" t="s">
        <v>97</v>
      </c>
      <c r="J51" s="31">
        <v>96</v>
      </c>
      <c r="K51" s="31">
        <v>96</v>
      </c>
      <c r="L51" s="31">
        <v>96</v>
      </c>
      <c r="M51" s="31">
        <v>96</v>
      </c>
    </row>
    <row r="52" spans="1:13" ht="26.25" x14ac:dyDescent="0.25">
      <c r="A52" s="39" t="s">
        <v>378</v>
      </c>
      <c r="B52" s="79">
        <v>650</v>
      </c>
      <c r="C52" s="34" t="s">
        <v>89</v>
      </c>
      <c r="D52" s="34" t="s">
        <v>90</v>
      </c>
      <c r="E52" s="34" t="s">
        <v>82</v>
      </c>
      <c r="F52" s="34" t="s">
        <v>86</v>
      </c>
      <c r="G52" s="34" t="s">
        <v>82</v>
      </c>
      <c r="H52" s="34" t="s">
        <v>178</v>
      </c>
      <c r="I52" s="34" t="s">
        <v>84</v>
      </c>
      <c r="J52" s="30">
        <f>J53</f>
        <v>792.6</v>
      </c>
      <c r="K52" s="30"/>
      <c r="L52" s="30">
        <f>L53</f>
        <v>792.6</v>
      </c>
      <c r="M52" s="30"/>
    </row>
    <row r="53" spans="1:13" ht="39" x14ac:dyDescent="0.25">
      <c r="A53" s="107" t="s">
        <v>330</v>
      </c>
      <c r="B53" s="164">
        <v>650</v>
      </c>
      <c r="C53" s="32" t="s">
        <v>89</v>
      </c>
      <c r="D53" s="32" t="s">
        <v>90</v>
      </c>
      <c r="E53" s="32" t="s">
        <v>189</v>
      </c>
      <c r="F53" s="32" t="s">
        <v>88</v>
      </c>
      <c r="G53" s="32" t="s">
        <v>89</v>
      </c>
      <c r="H53" s="32" t="s">
        <v>329</v>
      </c>
      <c r="I53" s="32" t="s">
        <v>84</v>
      </c>
      <c r="J53" s="31">
        <f>J54</f>
        <v>792.6</v>
      </c>
      <c r="K53" s="167"/>
      <c r="L53" s="31">
        <f>L54</f>
        <v>792.6</v>
      </c>
      <c r="M53" s="167"/>
    </row>
    <row r="54" spans="1:13" ht="26.25" x14ac:dyDescent="0.25">
      <c r="A54" s="107" t="s">
        <v>155</v>
      </c>
      <c r="B54" s="164">
        <v>650</v>
      </c>
      <c r="C54" s="32" t="s">
        <v>89</v>
      </c>
      <c r="D54" s="32" t="s">
        <v>90</v>
      </c>
      <c r="E54" s="32" t="s">
        <v>189</v>
      </c>
      <c r="F54" s="32" t="s">
        <v>88</v>
      </c>
      <c r="G54" s="32" t="s">
        <v>89</v>
      </c>
      <c r="H54" s="32" t="s">
        <v>329</v>
      </c>
      <c r="I54" s="32" t="s">
        <v>97</v>
      </c>
      <c r="J54" s="31">
        <v>792.6</v>
      </c>
      <c r="K54" s="167"/>
      <c r="L54" s="31">
        <v>792.6</v>
      </c>
      <c r="M54" s="167"/>
    </row>
    <row r="55" spans="1:13" x14ac:dyDescent="0.25">
      <c r="A55" s="157" t="s">
        <v>62</v>
      </c>
      <c r="B55" s="165">
        <v>650</v>
      </c>
      <c r="C55" s="62" t="s">
        <v>87</v>
      </c>
      <c r="D55" s="62" t="s">
        <v>82</v>
      </c>
      <c r="E55" s="62" t="s">
        <v>82</v>
      </c>
      <c r="F55" s="62" t="s">
        <v>86</v>
      </c>
      <c r="G55" s="62" t="s">
        <v>82</v>
      </c>
      <c r="H55" s="62" t="s">
        <v>178</v>
      </c>
      <c r="I55" s="62" t="s">
        <v>84</v>
      </c>
      <c r="J55" s="38">
        <f>J56+J64+J67</f>
        <v>13222.400000000001</v>
      </c>
      <c r="K55" s="167"/>
      <c r="L55" s="38">
        <f>L56+L64+L67</f>
        <v>13594.2</v>
      </c>
      <c r="M55" s="167"/>
    </row>
    <row r="56" spans="1:13" x14ac:dyDescent="0.25">
      <c r="A56" s="158" t="s">
        <v>63</v>
      </c>
      <c r="B56" s="166">
        <v>650</v>
      </c>
      <c r="C56" s="34" t="s">
        <v>87</v>
      </c>
      <c r="D56" s="34" t="s">
        <v>81</v>
      </c>
      <c r="E56" s="34" t="s">
        <v>82</v>
      </c>
      <c r="F56" s="34" t="s">
        <v>86</v>
      </c>
      <c r="G56" s="34" t="s">
        <v>82</v>
      </c>
      <c r="H56" s="34" t="s">
        <v>178</v>
      </c>
      <c r="I56" s="34" t="s">
        <v>84</v>
      </c>
      <c r="J56" s="30">
        <f>J57+J60+J62</f>
        <v>3598.5</v>
      </c>
      <c r="K56" s="167"/>
      <c r="L56" s="30">
        <f>L57+L60+L62</f>
        <v>3598.5</v>
      </c>
      <c r="M56" s="167"/>
    </row>
    <row r="57" spans="1:13" x14ac:dyDescent="0.25">
      <c r="A57" s="107" t="s">
        <v>219</v>
      </c>
      <c r="B57" s="164">
        <v>650</v>
      </c>
      <c r="C57" s="137" t="s">
        <v>87</v>
      </c>
      <c r="D57" s="105" t="s">
        <v>81</v>
      </c>
      <c r="E57" s="105" t="s">
        <v>85</v>
      </c>
      <c r="F57" s="105" t="s">
        <v>88</v>
      </c>
      <c r="G57" s="105" t="s">
        <v>81</v>
      </c>
      <c r="H57" s="105" t="s">
        <v>196</v>
      </c>
      <c r="I57" s="105" t="s">
        <v>84</v>
      </c>
      <c r="J57" s="31">
        <f>J58+J59</f>
        <v>598.5</v>
      </c>
      <c r="K57" s="167"/>
      <c r="L57" s="31">
        <f>L58+L59</f>
        <v>598.5</v>
      </c>
      <c r="M57" s="167"/>
    </row>
    <row r="58" spans="1:13" x14ac:dyDescent="0.25">
      <c r="A58" s="107" t="s">
        <v>56</v>
      </c>
      <c r="B58" s="164">
        <v>650</v>
      </c>
      <c r="C58" s="137" t="s">
        <v>87</v>
      </c>
      <c r="D58" s="105" t="s">
        <v>81</v>
      </c>
      <c r="E58" s="105" t="s">
        <v>85</v>
      </c>
      <c r="F58" s="105" t="s">
        <v>88</v>
      </c>
      <c r="G58" s="105" t="s">
        <v>81</v>
      </c>
      <c r="H58" s="105" t="s">
        <v>196</v>
      </c>
      <c r="I58" s="105" t="s">
        <v>164</v>
      </c>
      <c r="J58" s="31">
        <v>588.4</v>
      </c>
      <c r="K58" s="167"/>
      <c r="L58" s="31">
        <v>588.4</v>
      </c>
      <c r="M58" s="167"/>
    </row>
    <row r="59" spans="1:13" ht="25.5" x14ac:dyDescent="0.25">
      <c r="A59" s="160" t="s">
        <v>155</v>
      </c>
      <c r="B59" s="164">
        <v>650</v>
      </c>
      <c r="C59" s="137" t="s">
        <v>87</v>
      </c>
      <c r="D59" s="105" t="s">
        <v>81</v>
      </c>
      <c r="E59" s="105" t="s">
        <v>85</v>
      </c>
      <c r="F59" s="105" t="s">
        <v>88</v>
      </c>
      <c r="G59" s="105" t="s">
        <v>81</v>
      </c>
      <c r="H59" s="105" t="s">
        <v>196</v>
      </c>
      <c r="I59" s="105" t="s">
        <v>97</v>
      </c>
      <c r="J59" s="31">
        <v>10.1</v>
      </c>
      <c r="K59" s="167"/>
      <c r="L59" s="31">
        <v>10.1</v>
      </c>
      <c r="M59" s="167"/>
    </row>
    <row r="60" spans="1:13" ht="39" x14ac:dyDescent="0.25">
      <c r="A60" s="159" t="s">
        <v>245</v>
      </c>
      <c r="B60" s="164">
        <v>650</v>
      </c>
      <c r="C60" s="32" t="s">
        <v>87</v>
      </c>
      <c r="D60" s="32" t="s">
        <v>81</v>
      </c>
      <c r="E60" s="32" t="s">
        <v>92</v>
      </c>
      <c r="F60" s="32" t="s">
        <v>88</v>
      </c>
      <c r="G60" s="32" t="s">
        <v>81</v>
      </c>
      <c r="H60" s="105" t="s">
        <v>244</v>
      </c>
      <c r="I60" s="32" t="s">
        <v>84</v>
      </c>
      <c r="J60" s="31">
        <f>J61</f>
        <v>2000</v>
      </c>
      <c r="K60" s="167"/>
      <c r="L60" s="31">
        <f>L61</f>
        <v>2000</v>
      </c>
      <c r="M60" s="167"/>
    </row>
    <row r="61" spans="1:13" x14ac:dyDescent="0.25">
      <c r="A61" s="107" t="s">
        <v>56</v>
      </c>
      <c r="B61" s="164">
        <v>650</v>
      </c>
      <c r="C61" s="32" t="s">
        <v>87</v>
      </c>
      <c r="D61" s="32" t="s">
        <v>81</v>
      </c>
      <c r="E61" s="32" t="s">
        <v>92</v>
      </c>
      <c r="F61" s="32" t="s">
        <v>88</v>
      </c>
      <c r="G61" s="32" t="s">
        <v>81</v>
      </c>
      <c r="H61" s="105" t="s">
        <v>244</v>
      </c>
      <c r="I61" s="32" t="s">
        <v>164</v>
      </c>
      <c r="J61" s="31">
        <v>2000</v>
      </c>
      <c r="K61" s="167"/>
      <c r="L61" s="31">
        <v>2000</v>
      </c>
      <c r="M61" s="167"/>
    </row>
    <row r="62" spans="1:13" ht="39" x14ac:dyDescent="0.25">
      <c r="A62" s="107" t="s">
        <v>332</v>
      </c>
      <c r="B62" s="164">
        <v>650</v>
      </c>
      <c r="C62" s="32" t="s">
        <v>87</v>
      </c>
      <c r="D62" s="32" t="s">
        <v>81</v>
      </c>
      <c r="E62" s="32" t="s">
        <v>92</v>
      </c>
      <c r="F62" s="32" t="s">
        <v>88</v>
      </c>
      <c r="G62" s="32" t="s">
        <v>81</v>
      </c>
      <c r="H62" s="32" t="s">
        <v>331</v>
      </c>
      <c r="I62" s="32" t="s">
        <v>84</v>
      </c>
      <c r="J62" s="31">
        <f>J63</f>
        <v>1000</v>
      </c>
      <c r="K62" s="167"/>
      <c r="L62" s="31">
        <f>L63</f>
        <v>1000</v>
      </c>
      <c r="M62" s="167"/>
    </row>
    <row r="63" spans="1:13" x14ac:dyDescent="0.25">
      <c r="A63" s="107" t="s">
        <v>56</v>
      </c>
      <c r="B63" s="164">
        <v>650</v>
      </c>
      <c r="C63" s="32" t="s">
        <v>87</v>
      </c>
      <c r="D63" s="32" t="s">
        <v>81</v>
      </c>
      <c r="E63" s="32" t="s">
        <v>92</v>
      </c>
      <c r="F63" s="32" t="s">
        <v>88</v>
      </c>
      <c r="G63" s="32" t="s">
        <v>81</v>
      </c>
      <c r="H63" s="32" t="s">
        <v>331</v>
      </c>
      <c r="I63" s="32" t="s">
        <v>164</v>
      </c>
      <c r="J63" s="31">
        <v>1000</v>
      </c>
      <c r="K63" s="167"/>
      <c r="L63" s="31">
        <v>1000</v>
      </c>
      <c r="M63" s="167"/>
    </row>
    <row r="64" spans="1:13" x14ac:dyDescent="0.25">
      <c r="A64" s="134" t="s">
        <v>377</v>
      </c>
      <c r="B64" s="166">
        <v>650</v>
      </c>
      <c r="C64" s="34" t="s">
        <v>87</v>
      </c>
      <c r="D64" s="34" t="s">
        <v>90</v>
      </c>
      <c r="E64" s="34" t="s">
        <v>82</v>
      </c>
      <c r="F64" s="34" t="s">
        <v>86</v>
      </c>
      <c r="G64" s="34" t="s">
        <v>82</v>
      </c>
      <c r="H64" s="34" t="s">
        <v>178</v>
      </c>
      <c r="I64" s="34" t="s">
        <v>84</v>
      </c>
      <c r="J64" s="30">
        <f>J65</f>
        <v>9401.2000000000007</v>
      </c>
      <c r="K64" s="167"/>
      <c r="L64" s="30">
        <f>L65</f>
        <v>9773</v>
      </c>
      <c r="M64" s="167"/>
    </row>
    <row r="65" spans="1:13" x14ac:dyDescent="0.25">
      <c r="A65" s="107" t="s">
        <v>219</v>
      </c>
      <c r="B65" s="164">
        <v>650</v>
      </c>
      <c r="C65" s="57" t="s">
        <v>87</v>
      </c>
      <c r="D65" s="57" t="s">
        <v>90</v>
      </c>
      <c r="E65" s="57" t="s">
        <v>221</v>
      </c>
      <c r="F65" s="57" t="s">
        <v>98</v>
      </c>
      <c r="G65" s="57" t="s">
        <v>85</v>
      </c>
      <c r="H65" s="57" t="s">
        <v>196</v>
      </c>
      <c r="I65" s="57" t="s">
        <v>84</v>
      </c>
      <c r="J65" s="43">
        <f>J66</f>
        <v>9401.2000000000007</v>
      </c>
      <c r="K65" s="167"/>
      <c r="L65" s="43">
        <f>L66</f>
        <v>9773</v>
      </c>
      <c r="M65" s="167"/>
    </row>
    <row r="66" spans="1:13" ht="26.25" x14ac:dyDescent="0.25">
      <c r="A66" s="107" t="s">
        <v>155</v>
      </c>
      <c r="B66" s="164">
        <v>650</v>
      </c>
      <c r="C66" s="32" t="s">
        <v>87</v>
      </c>
      <c r="D66" s="32" t="s">
        <v>90</v>
      </c>
      <c r="E66" s="32" t="s">
        <v>221</v>
      </c>
      <c r="F66" s="57" t="s">
        <v>98</v>
      </c>
      <c r="G66" s="57" t="s">
        <v>85</v>
      </c>
      <c r="H66" s="57" t="s">
        <v>196</v>
      </c>
      <c r="I66" s="57" t="s">
        <v>97</v>
      </c>
      <c r="J66" s="43">
        <v>9401.2000000000007</v>
      </c>
      <c r="K66" s="167"/>
      <c r="L66" s="43">
        <v>9773</v>
      </c>
      <c r="M66" s="167"/>
    </row>
    <row r="67" spans="1:13" x14ac:dyDescent="0.25">
      <c r="A67" s="136" t="s">
        <v>66</v>
      </c>
      <c r="B67" s="166">
        <v>650</v>
      </c>
      <c r="C67" s="34" t="s">
        <v>87</v>
      </c>
      <c r="D67" s="34" t="s">
        <v>197</v>
      </c>
      <c r="E67" s="34" t="s">
        <v>82</v>
      </c>
      <c r="F67" s="34" t="s">
        <v>86</v>
      </c>
      <c r="G67" s="34" t="s">
        <v>82</v>
      </c>
      <c r="H67" s="34" t="s">
        <v>178</v>
      </c>
      <c r="I67" s="34" t="s">
        <v>84</v>
      </c>
      <c r="J67" s="30">
        <f>J68</f>
        <v>222.7</v>
      </c>
      <c r="K67" s="167"/>
      <c r="L67" s="30">
        <f>L68</f>
        <v>222.7</v>
      </c>
      <c r="M67" s="167"/>
    </row>
    <row r="68" spans="1:13" x14ac:dyDescent="0.25">
      <c r="A68" s="160" t="s">
        <v>67</v>
      </c>
      <c r="B68" s="164">
        <v>650</v>
      </c>
      <c r="C68" s="32" t="s">
        <v>87</v>
      </c>
      <c r="D68" s="32" t="s">
        <v>197</v>
      </c>
      <c r="E68" s="32" t="s">
        <v>105</v>
      </c>
      <c r="F68" s="32" t="s">
        <v>95</v>
      </c>
      <c r="G68" s="32" t="s">
        <v>81</v>
      </c>
      <c r="H68" s="32" t="s">
        <v>225</v>
      </c>
      <c r="I68" s="32" t="s">
        <v>84</v>
      </c>
      <c r="J68" s="31">
        <f>J69</f>
        <v>222.7</v>
      </c>
      <c r="K68" s="167"/>
      <c r="L68" s="31">
        <f>L69</f>
        <v>222.7</v>
      </c>
      <c r="M68" s="167"/>
    </row>
    <row r="69" spans="1:13" ht="25.5" x14ac:dyDescent="0.25">
      <c r="A69" s="160" t="s">
        <v>155</v>
      </c>
      <c r="B69" s="164">
        <v>650</v>
      </c>
      <c r="C69" s="32" t="s">
        <v>87</v>
      </c>
      <c r="D69" s="32" t="s">
        <v>197</v>
      </c>
      <c r="E69" s="32" t="s">
        <v>105</v>
      </c>
      <c r="F69" s="32" t="s">
        <v>95</v>
      </c>
      <c r="G69" s="32" t="s">
        <v>81</v>
      </c>
      <c r="H69" s="32" t="s">
        <v>225</v>
      </c>
      <c r="I69" s="32" t="s">
        <v>97</v>
      </c>
      <c r="J69" s="31">
        <v>222.7</v>
      </c>
      <c r="K69" s="167"/>
      <c r="L69" s="31">
        <v>222.7</v>
      </c>
      <c r="M69" s="167"/>
    </row>
    <row r="70" spans="1:13" x14ac:dyDescent="0.25">
      <c r="A70" s="157" t="s">
        <v>68</v>
      </c>
      <c r="B70" s="165">
        <v>650</v>
      </c>
      <c r="C70" s="62" t="s">
        <v>92</v>
      </c>
      <c r="D70" s="62" t="s">
        <v>82</v>
      </c>
      <c r="E70" s="62" t="s">
        <v>82</v>
      </c>
      <c r="F70" s="62" t="s">
        <v>86</v>
      </c>
      <c r="G70" s="62" t="s">
        <v>82</v>
      </c>
      <c r="H70" s="62" t="s">
        <v>178</v>
      </c>
      <c r="I70" s="62" t="s">
        <v>84</v>
      </c>
      <c r="J70" s="38">
        <f>J71+J80+J87</f>
        <v>11873.6</v>
      </c>
      <c r="K70" s="167"/>
      <c r="L70" s="38">
        <f>L71+L80+L87</f>
        <v>10734.400000000001</v>
      </c>
      <c r="M70" s="167"/>
    </row>
    <row r="71" spans="1:13" x14ac:dyDescent="0.25">
      <c r="A71" s="161" t="s">
        <v>69</v>
      </c>
      <c r="B71" s="166">
        <v>650</v>
      </c>
      <c r="C71" s="55" t="s">
        <v>92</v>
      </c>
      <c r="D71" s="55" t="s">
        <v>81</v>
      </c>
      <c r="E71" s="55" t="s">
        <v>82</v>
      </c>
      <c r="F71" s="55" t="s">
        <v>86</v>
      </c>
      <c r="G71" s="55" t="s">
        <v>82</v>
      </c>
      <c r="H71" s="55" t="s">
        <v>178</v>
      </c>
      <c r="I71" s="55" t="s">
        <v>84</v>
      </c>
      <c r="J71" s="30">
        <f>J72+J76+J78</f>
        <v>1348.9</v>
      </c>
      <c r="K71" s="167"/>
      <c r="L71" s="30">
        <f>L72+L76+L78+L74</f>
        <v>905.59999999999991</v>
      </c>
      <c r="M71" s="167"/>
    </row>
    <row r="72" spans="1:13" ht="26.25" x14ac:dyDescent="0.25">
      <c r="A72" s="163" t="s">
        <v>341</v>
      </c>
      <c r="B72" s="164">
        <v>650</v>
      </c>
      <c r="C72" s="57" t="s">
        <v>92</v>
      </c>
      <c r="D72" s="57" t="s">
        <v>81</v>
      </c>
      <c r="E72" s="57" t="s">
        <v>90</v>
      </c>
      <c r="F72" s="57" t="s">
        <v>95</v>
      </c>
      <c r="G72" s="57" t="s">
        <v>85</v>
      </c>
      <c r="H72" s="57" t="s">
        <v>196</v>
      </c>
      <c r="I72" s="57" t="s">
        <v>84</v>
      </c>
      <c r="J72" s="43">
        <f>J73</f>
        <v>410</v>
      </c>
      <c r="K72" s="167"/>
      <c r="L72" s="43">
        <f>L73</f>
        <v>409.9</v>
      </c>
      <c r="M72" s="167"/>
    </row>
    <row r="73" spans="1:13" ht="25.5" x14ac:dyDescent="0.25">
      <c r="A73" s="160" t="s">
        <v>155</v>
      </c>
      <c r="B73" s="164">
        <v>650</v>
      </c>
      <c r="C73" s="57" t="s">
        <v>92</v>
      </c>
      <c r="D73" s="57" t="s">
        <v>81</v>
      </c>
      <c r="E73" s="57" t="s">
        <v>90</v>
      </c>
      <c r="F73" s="57" t="s">
        <v>95</v>
      </c>
      <c r="G73" s="57" t="s">
        <v>85</v>
      </c>
      <c r="H73" s="57" t="s">
        <v>196</v>
      </c>
      <c r="I73" s="57" t="s">
        <v>97</v>
      </c>
      <c r="J73" s="43">
        <v>410</v>
      </c>
      <c r="K73" s="167"/>
      <c r="L73" s="43">
        <f>466.7-56.8</f>
        <v>409.9</v>
      </c>
      <c r="M73" s="167"/>
    </row>
    <row r="74" spans="1:13" ht="25.5" x14ac:dyDescent="0.25">
      <c r="A74" s="162" t="s">
        <v>227</v>
      </c>
      <c r="B74" s="164">
        <v>650</v>
      </c>
      <c r="C74" s="57" t="s">
        <v>92</v>
      </c>
      <c r="D74" s="57" t="s">
        <v>81</v>
      </c>
      <c r="E74" s="57" t="s">
        <v>90</v>
      </c>
      <c r="F74" s="57" t="s">
        <v>95</v>
      </c>
      <c r="G74" s="57" t="s">
        <v>85</v>
      </c>
      <c r="H74" s="57" t="s">
        <v>228</v>
      </c>
      <c r="I74" s="57" t="s">
        <v>84</v>
      </c>
      <c r="J74" s="43">
        <f>J75</f>
        <v>0</v>
      </c>
      <c r="K74" s="167"/>
      <c r="L74" s="43">
        <f>L75</f>
        <v>56.8</v>
      </c>
      <c r="M74" s="167"/>
    </row>
    <row r="75" spans="1:13" ht="25.5" x14ac:dyDescent="0.25">
      <c r="A75" s="45" t="s">
        <v>384</v>
      </c>
      <c r="B75" s="164">
        <v>650</v>
      </c>
      <c r="C75" s="57" t="s">
        <v>92</v>
      </c>
      <c r="D75" s="57" t="s">
        <v>81</v>
      </c>
      <c r="E75" s="57" t="s">
        <v>90</v>
      </c>
      <c r="F75" s="57" t="s">
        <v>95</v>
      </c>
      <c r="G75" s="57" t="s">
        <v>85</v>
      </c>
      <c r="H75" s="57" t="s">
        <v>228</v>
      </c>
      <c r="I75" s="57" t="s">
        <v>382</v>
      </c>
      <c r="J75" s="43">
        <v>0</v>
      </c>
      <c r="K75" s="169"/>
      <c r="L75" s="43">
        <v>56.8</v>
      </c>
      <c r="M75" s="169"/>
    </row>
    <row r="76" spans="1:13" ht="26.25" x14ac:dyDescent="0.25">
      <c r="A76" s="163" t="s">
        <v>341</v>
      </c>
      <c r="B76" s="164">
        <v>650</v>
      </c>
      <c r="C76" s="57" t="s">
        <v>92</v>
      </c>
      <c r="D76" s="57" t="s">
        <v>81</v>
      </c>
      <c r="E76" s="57" t="s">
        <v>90</v>
      </c>
      <c r="F76" s="57" t="s">
        <v>103</v>
      </c>
      <c r="G76" s="57" t="s">
        <v>87</v>
      </c>
      <c r="H76" s="57" t="s">
        <v>196</v>
      </c>
      <c r="I76" s="57" t="s">
        <v>84</v>
      </c>
      <c r="J76" s="43">
        <f>J77</f>
        <v>500</v>
      </c>
      <c r="K76" s="167"/>
      <c r="L76" s="43">
        <f>L77</f>
        <v>0</v>
      </c>
      <c r="M76" s="167"/>
    </row>
    <row r="77" spans="1:13" ht="39" x14ac:dyDescent="0.25">
      <c r="A77" s="163" t="s">
        <v>264</v>
      </c>
      <c r="B77" s="164">
        <v>650</v>
      </c>
      <c r="C77" s="57" t="s">
        <v>92</v>
      </c>
      <c r="D77" s="57" t="s">
        <v>81</v>
      </c>
      <c r="E77" s="57" t="s">
        <v>90</v>
      </c>
      <c r="F77" s="57" t="s">
        <v>103</v>
      </c>
      <c r="G77" s="57" t="s">
        <v>87</v>
      </c>
      <c r="H77" s="57" t="s">
        <v>196</v>
      </c>
      <c r="I77" s="57" t="s">
        <v>229</v>
      </c>
      <c r="J77" s="43">
        <v>500</v>
      </c>
      <c r="K77" s="167"/>
      <c r="L77" s="43">
        <v>0</v>
      </c>
      <c r="M77" s="167"/>
    </row>
    <row r="78" spans="1:13" ht="25.5" x14ac:dyDescent="0.25">
      <c r="A78" s="160" t="s">
        <v>341</v>
      </c>
      <c r="B78" s="164">
        <v>650</v>
      </c>
      <c r="C78" s="137" t="s">
        <v>92</v>
      </c>
      <c r="D78" s="105" t="s">
        <v>81</v>
      </c>
      <c r="E78" s="105" t="s">
        <v>90</v>
      </c>
      <c r="F78" s="108" t="s">
        <v>343</v>
      </c>
      <c r="G78" s="108" t="s">
        <v>85</v>
      </c>
      <c r="H78" s="108" t="s">
        <v>196</v>
      </c>
      <c r="I78" s="105" t="s">
        <v>84</v>
      </c>
      <c r="J78" s="43">
        <f>J79</f>
        <v>438.9</v>
      </c>
      <c r="K78" s="167"/>
      <c r="L78" s="43">
        <f>L79</f>
        <v>438.9</v>
      </c>
      <c r="M78" s="167"/>
    </row>
    <row r="79" spans="1:13" ht="25.5" x14ac:dyDescent="0.25">
      <c r="A79" s="160" t="s">
        <v>155</v>
      </c>
      <c r="B79" s="164">
        <v>650</v>
      </c>
      <c r="C79" s="137" t="s">
        <v>92</v>
      </c>
      <c r="D79" s="105" t="s">
        <v>81</v>
      </c>
      <c r="E79" s="105" t="s">
        <v>90</v>
      </c>
      <c r="F79" s="108" t="s">
        <v>343</v>
      </c>
      <c r="G79" s="108" t="s">
        <v>85</v>
      </c>
      <c r="H79" s="108" t="s">
        <v>196</v>
      </c>
      <c r="I79" s="105" t="s">
        <v>97</v>
      </c>
      <c r="J79" s="43">
        <v>438.9</v>
      </c>
      <c r="K79" s="167"/>
      <c r="L79" s="43">
        <v>438.9</v>
      </c>
      <c r="M79" s="167"/>
    </row>
    <row r="80" spans="1:13" x14ac:dyDescent="0.25">
      <c r="A80" s="136" t="s">
        <v>71</v>
      </c>
      <c r="B80" s="166">
        <v>650</v>
      </c>
      <c r="C80" s="34" t="s">
        <v>92</v>
      </c>
      <c r="D80" s="34" t="s">
        <v>85</v>
      </c>
      <c r="E80" s="34" t="s">
        <v>82</v>
      </c>
      <c r="F80" s="34" t="s">
        <v>86</v>
      </c>
      <c r="G80" s="34" t="s">
        <v>82</v>
      </c>
      <c r="H80" s="34" t="s">
        <v>178</v>
      </c>
      <c r="I80" s="34" t="s">
        <v>84</v>
      </c>
      <c r="J80" s="30">
        <f>J81+J83+J85</f>
        <v>9833</v>
      </c>
      <c r="K80" s="167"/>
      <c r="L80" s="30">
        <f>L81+L83+L85</f>
        <v>9137.1</v>
      </c>
      <c r="M80" s="167"/>
    </row>
    <row r="81" spans="1:13" ht="64.5" x14ac:dyDescent="0.25">
      <c r="A81" s="107" t="s">
        <v>346</v>
      </c>
      <c r="B81" s="164">
        <v>650</v>
      </c>
      <c r="C81" s="57" t="s">
        <v>92</v>
      </c>
      <c r="D81" s="57" t="s">
        <v>85</v>
      </c>
      <c r="E81" s="57" t="s">
        <v>90</v>
      </c>
      <c r="F81" s="57" t="s">
        <v>88</v>
      </c>
      <c r="G81" s="57" t="s">
        <v>85</v>
      </c>
      <c r="H81" s="108" t="s">
        <v>345</v>
      </c>
      <c r="I81" s="57" t="s">
        <v>84</v>
      </c>
      <c r="J81" s="43">
        <f>J82</f>
        <v>1178.3</v>
      </c>
      <c r="K81" s="167"/>
      <c r="L81" s="43">
        <f>L82</f>
        <v>8817.1</v>
      </c>
      <c r="M81" s="167"/>
    </row>
    <row r="82" spans="1:13" ht="25.5" x14ac:dyDescent="0.25">
      <c r="A82" s="160" t="s">
        <v>155</v>
      </c>
      <c r="B82" s="164">
        <v>650</v>
      </c>
      <c r="C82" s="57" t="s">
        <v>92</v>
      </c>
      <c r="D82" s="57" t="s">
        <v>85</v>
      </c>
      <c r="E82" s="57" t="s">
        <v>90</v>
      </c>
      <c r="F82" s="57" t="s">
        <v>88</v>
      </c>
      <c r="G82" s="57" t="s">
        <v>85</v>
      </c>
      <c r="H82" s="108" t="s">
        <v>345</v>
      </c>
      <c r="I82" s="57" t="s">
        <v>97</v>
      </c>
      <c r="J82" s="43">
        <v>1178.3</v>
      </c>
      <c r="K82" s="167"/>
      <c r="L82" s="43">
        <v>8817.1</v>
      </c>
      <c r="M82" s="167"/>
    </row>
    <row r="83" spans="1:13" ht="51.75" x14ac:dyDescent="0.25">
      <c r="A83" s="107" t="s">
        <v>248</v>
      </c>
      <c r="B83" s="164">
        <v>650</v>
      </c>
      <c r="C83" s="109" t="s">
        <v>92</v>
      </c>
      <c r="D83" s="108" t="s">
        <v>85</v>
      </c>
      <c r="E83" s="108" t="s">
        <v>90</v>
      </c>
      <c r="F83" s="108" t="s">
        <v>88</v>
      </c>
      <c r="G83" s="108" t="s">
        <v>85</v>
      </c>
      <c r="H83" s="108" t="s">
        <v>249</v>
      </c>
      <c r="I83" s="57" t="s">
        <v>84</v>
      </c>
      <c r="J83" s="43">
        <f>J84</f>
        <v>300</v>
      </c>
      <c r="K83" s="167"/>
      <c r="L83" s="43">
        <f>L84</f>
        <v>300</v>
      </c>
      <c r="M83" s="167"/>
    </row>
    <row r="84" spans="1:13" ht="25.5" x14ac:dyDescent="0.25">
      <c r="A84" s="160" t="s">
        <v>155</v>
      </c>
      <c r="B84" s="164">
        <v>650</v>
      </c>
      <c r="C84" s="109" t="s">
        <v>92</v>
      </c>
      <c r="D84" s="108" t="s">
        <v>85</v>
      </c>
      <c r="E84" s="108" t="s">
        <v>90</v>
      </c>
      <c r="F84" s="108" t="s">
        <v>88</v>
      </c>
      <c r="G84" s="108" t="s">
        <v>85</v>
      </c>
      <c r="H84" s="108" t="s">
        <v>249</v>
      </c>
      <c r="I84" s="57" t="s">
        <v>97</v>
      </c>
      <c r="J84" s="43">
        <v>300</v>
      </c>
      <c r="K84" s="167"/>
      <c r="L84" s="43">
        <v>300</v>
      </c>
      <c r="M84" s="167"/>
    </row>
    <row r="85" spans="1:13" ht="26.25" x14ac:dyDescent="0.25">
      <c r="A85" s="163" t="s">
        <v>341</v>
      </c>
      <c r="B85" s="164">
        <v>650</v>
      </c>
      <c r="C85" s="57" t="s">
        <v>92</v>
      </c>
      <c r="D85" s="57" t="s">
        <v>85</v>
      </c>
      <c r="E85" s="57" t="s">
        <v>90</v>
      </c>
      <c r="F85" s="57" t="s">
        <v>103</v>
      </c>
      <c r="G85" s="57" t="s">
        <v>87</v>
      </c>
      <c r="H85" s="57" t="s">
        <v>196</v>
      </c>
      <c r="I85" s="57" t="s">
        <v>84</v>
      </c>
      <c r="J85" s="43">
        <f>J86</f>
        <v>8354.7000000000007</v>
      </c>
      <c r="K85" s="167"/>
      <c r="L85" s="43">
        <f>L86</f>
        <v>20</v>
      </c>
      <c r="M85" s="167"/>
    </row>
    <row r="86" spans="1:13" ht="39" x14ac:dyDescent="0.25">
      <c r="A86" s="163" t="s">
        <v>264</v>
      </c>
      <c r="B86" s="164">
        <v>650</v>
      </c>
      <c r="C86" s="57" t="s">
        <v>92</v>
      </c>
      <c r="D86" s="57" t="s">
        <v>85</v>
      </c>
      <c r="E86" s="57" t="s">
        <v>90</v>
      </c>
      <c r="F86" s="57" t="s">
        <v>103</v>
      </c>
      <c r="G86" s="57" t="s">
        <v>87</v>
      </c>
      <c r="H86" s="57" t="s">
        <v>196</v>
      </c>
      <c r="I86" s="57" t="s">
        <v>229</v>
      </c>
      <c r="J86" s="43">
        <v>8354.7000000000007</v>
      </c>
      <c r="K86" s="167"/>
      <c r="L86" s="43">
        <v>20</v>
      </c>
      <c r="M86" s="167"/>
    </row>
    <row r="87" spans="1:13" x14ac:dyDescent="0.25">
      <c r="A87" s="136" t="s">
        <v>72</v>
      </c>
      <c r="B87" s="166">
        <v>650</v>
      </c>
      <c r="C87" s="34" t="s">
        <v>92</v>
      </c>
      <c r="D87" s="34" t="s">
        <v>89</v>
      </c>
      <c r="E87" s="34" t="s">
        <v>82</v>
      </c>
      <c r="F87" s="34" t="s">
        <v>86</v>
      </c>
      <c r="G87" s="34" t="s">
        <v>82</v>
      </c>
      <c r="H87" s="34" t="s">
        <v>178</v>
      </c>
      <c r="I87" s="34" t="s">
        <v>84</v>
      </c>
      <c r="J87" s="30">
        <f>J88</f>
        <v>691.7</v>
      </c>
      <c r="K87" s="167"/>
      <c r="L87" s="30">
        <f>L88</f>
        <v>691.7</v>
      </c>
      <c r="M87" s="167"/>
    </row>
    <row r="88" spans="1:13" x14ac:dyDescent="0.25">
      <c r="A88" s="107" t="s">
        <v>219</v>
      </c>
      <c r="B88" s="164">
        <v>650</v>
      </c>
      <c r="C88" s="57" t="s">
        <v>92</v>
      </c>
      <c r="D88" s="57" t="s">
        <v>89</v>
      </c>
      <c r="E88" s="57" t="s">
        <v>221</v>
      </c>
      <c r="F88" s="57" t="s">
        <v>98</v>
      </c>
      <c r="G88" s="57" t="s">
        <v>85</v>
      </c>
      <c r="H88" s="57" t="s">
        <v>196</v>
      </c>
      <c r="I88" s="32" t="s">
        <v>84</v>
      </c>
      <c r="J88" s="31">
        <f>J89</f>
        <v>691.7</v>
      </c>
      <c r="K88" s="167"/>
      <c r="L88" s="31">
        <f>L89</f>
        <v>691.7</v>
      </c>
      <c r="M88" s="167"/>
    </row>
    <row r="89" spans="1:13" ht="26.25" x14ac:dyDescent="0.25">
      <c r="A89" s="107" t="s">
        <v>155</v>
      </c>
      <c r="B89" s="164">
        <v>650</v>
      </c>
      <c r="C89" s="32" t="s">
        <v>92</v>
      </c>
      <c r="D89" s="32" t="s">
        <v>89</v>
      </c>
      <c r="E89" s="57" t="s">
        <v>221</v>
      </c>
      <c r="F89" s="57" t="s">
        <v>98</v>
      </c>
      <c r="G89" s="57" t="s">
        <v>85</v>
      </c>
      <c r="H89" s="57" t="s">
        <v>196</v>
      </c>
      <c r="I89" s="32" t="s">
        <v>97</v>
      </c>
      <c r="J89" s="31">
        <v>691.7</v>
      </c>
      <c r="K89" s="167"/>
      <c r="L89" s="31">
        <v>691.7</v>
      </c>
      <c r="M89" s="167"/>
    </row>
    <row r="90" spans="1:13" x14ac:dyDescent="0.25">
      <c r="A90" s="146" t="s">
        <v>348</v>
      </c>
      <c r="B90" s="165">
        <v>650</v>
      </c>
      <c r="C90" s="145" t="s">
        <v>93</v>
      </c>
      <c r="D90" s="142" t="s">
        <v>82</v>
      </c>
      <c r="E90" s="142" t="s">
        <v>82</v>
      </c>
      <c r="F90" s="142" t="s">
        <v>86</v>
      </c>
      <c r="G90" s="142" t="s">
        <v>82</v>
      </c>
      <c r="H90" s="142" t="s">
        <v>178</v>
      </c>
      <c r="I90" s="142" t="s">
        <v>84</v>
      </c>
      <c r="J90" s="38">
        <f t="shared" ref="J90:L90" si="3">J91</f>
        <v>50</v>
      </c>
      <c r="K90" s="167"/>
      <c r="L90" s="38">
        <f t="shared" si="3"/>
        <v>50</v>
      </c>
      <c r="M90" s="167"/>
    </row>
    <row r="91" spans="1:13" x14ac:dyDescent="0.25">
      <c r="A91" s="134" t="s">
        <v>349</v>
      </c>
      <c r="B91" s="166">
        <v>650</v>
      </c>
      <c r="C91" s="143" t="s">
        <v>93</v>
      </c>
      <c r="D91" s="144" t="s">
        <v>81</v>
      </c>
      <c r="E91" s="144" t="s">
        <v>82</v>
      </c>
      <c r="F91" s="144" t="s">
        <v>86</v>
      </c>
      <c r="G91" s="144" t="s">
        <v>82</v>
      </c>
      <c r="H91" s="144" t="s">
        <v>178</v>
      </c>
      <c r="I91" s="144" t="s">
        <v>84</v>
      </c>
      <c r="J91" s="30">
        <f>J92</f>
        <v>50</v>
      </c>
      <c r="K91" s="167"/>
      <c r="L91" s="30">
        <f>L92</f>
        <v>50</v>
      </c>
      <c r="M91" s="167"/>
    </row>
    <row r="92" spans="1:13" x14ac:dyDescent="0.25">
      <c r="A92" s="107" t="s">
        <v>353</v>
      </c>
      <c r="B92" s="164">
        <v>650</v>
      </c>
      <c r="C92" s="138" t="s">
        <v>93</v>
      </c>
      <c r="D92" s="139" t="s">
        <v>81</v>
      </c>
      <c r="E92" s="139" t="s">
        <v>89</v>
      </c>
      <c r="F92" s="139" t="s">
        <v>343</v>
      </c>
      <c r="G92" s="139" t="s">
        <v>81</v>
      </c>
      <c r="H92" s="139" t="s">
        <v>209</v>
      </c>
      <c r="I92" s="139" t="s">
        <v>84</v>
      </c>
      <c r="J92" s="31">
        <f>J93</f>
        <v>50</v>
      </c>
      <c r="K92" s="167"/>
      <c r="L92" s="31">
        <f>L93</f>
        <v>50</v>
      </c>
      <c r="M92" s="167"/>
    </row>
    <row r="93" spans="1:13" ht="26.25" x14ac:dyDescent="0.25">
      <c r="A93" s="107" t="s">
        <v>155</v>
      </c>
      <c r="B93" s="164">
        <v>650</v>
      </c>
      <c r="C93" s="138" t="s">
        <v>93</v>
      </c>
      <c r="D93" s="139" t="s">
        <v>81</v>
      </c>
      <c r="E93" s="139" t="s">
        <v>89</v>
      </c>
      <c r="F93" s="139" t="s">
        <v>343</v>
      </c>
      <c r="G93" s="139" t="s">
        <v>81</v>
      </c>
      <c r="H93" s="139" t="s">
        <v>209</v>
      </c>
      <c r="I93" s="139" t="s">
        <v>97</v>
      </c>
      <c r="J93" s="31">
        <v>50</v>
      </c>
      <c r="K93" s="167"/>
      <c r="L93" s="31">
        <v>50</v>
      </c>
      <c r="M93" s="167"/>
    </row>
    <row r="94" spans="1:13" x14ac:dyDescent="0.25">
      <c r="A94" s="157" t="s">
        <v>73</v>
      </c>
      <c r="B94" s="165">
        <v>650</v>
      </c>
      <c r="C94" s="62" t="s">
        <v>197</v>
      </c>
      <c r="D94" s="62" t="s">
        <v>82</v>
      </c>
      <c r="E94" s="62" t="s">
        <v>82</v>
      </c>
      <c r="F94" s="62" t="s">
        <v>86</v>
      </c>
      <c r="G94" s="62" t="s">
        <v>82</v>
      </c>
      <c r="H94" s="62" t="s">
        <v>178</v>
      </c>
      <c r="I94" s="62" t="s">
        <v>84</v>
      </c>
      <c r="J94" s="38">
        <f>J95</f>
        <v>180</v>
      </c>
      <c r="K94" s="167"/>
      <c r="L94" s="38">
        <f>L95</f>
        <v>180</v>
      </c>
      <c r="M94" s="167"/>
    </row>
    <row r="95" spans="1:13" x14ac:dyDescent="0.25">
      <c r="A95" s="134" t="s">
        <v>74</v>
      </c>
      <c r="B95" s="166">
        <v>650</v>
      </c>
      <c r="C95" s="34" t="s">
        <v>197</v>
      </c>
      <c r="D95" s="34" t="s">
        <v>81</v>
      </c>
      <c r="E95" s="34" t="s">
        <v>82</v>
      </c>
      <c r="F95" s="34" t="s">
        <v>86</v>
      </c>
      <c r="G95" s="34" t="s">
        <v>82</v>
      </c>
      <c r="H95" s="34" t="s">
        <v>178</v>
      </c>
      <c r="I95" s="34" t="s">
        <v>84</v>
      </c>
      <c r="J95" s="30">
        <f>J96</f>
        <v>180</v>
      </c>
      <c r="K95" s="167"/>
      <c r="L95" s="30">
        <f>L96</f>
        <v>180</v>
      </c>
      <c r="M95" s="167"/>
    </row>
    <row r="96" spans="1:13" x14ac:dyDescent="0.25">
      <c r="A96" s="107" t="s">
        <v>55</v>
      </c>
      <c r="B96" s="164">
        <v>650</v>
      </c>
      <c r="C96" s="32" t="s">
        <v>197</v>
      </c>
      <c r="D96" s="32" t="s">
        <v>81</v>
      </c>
      <c r="E96" s="32" t="s">
        <v>315</v>
      </c>
      <c r="F96" s="32" t="s">
        <v>88</v>
      </c>
      <c r="G96" s="32" t="s">
        <v>89</v>
      </c>
      <c r="H96" s="32" t="s">
        <v>209</v>
      </c>
      <c r="I96" s="32" t="s">
        <v>84</v>
      </c>
      <c r="J96" s="31">
        <f>J97</f>
        <v>180</v>
      </c>
      <c r="K96" s="167"/>
      <c r="L96" s="31">
        <f>L97</f>
        <v>180</v>
      </c>
      <c r="M96" s="167"/>
    </row>
    <row r="97" spans="1:13" ht="26.25" x14ac:dyDescent="0.25">
      <c r="A97" s="107" t="s">
        <v>76</v>
      </c>
      <c r="B97" s="164">
        <v>650</v>
      </c>
      <c r="C97" s="32" t="s">
        <v>197</v>
      </c>
      <c r="D97" s="32" t="s">
        <v>81</v>
      </c>
      <c r="E97" s="32" t="s">
        <v>315</v>
      </c>
      <c r="F97" s="32" t="s">
        <v>88</v>
      </c>
      <c r="G97" s="32" t="s">
        <v>89</v>
      </c>
      <c r="H97" s="32" t="s">
        <v>209</v>
      </c>
      <c r="I97" s="32" t="s">
        <v>234</v>
      </c>
      <c r="J97" s="31">
        <v>180</v>
      </c>
      <c r="K97" s="167"/>
      <c r="L97" s="31">
        <v>180</v>
      </c>
      <c r="M97" s="167"/>
    </row>
    <row r="98" spans="1:13" x14ac:dyDescent="0.25">
      <c r="A98" s="146" t="s">
        <v>354</v>
      </c>
      <c r="B98" s="165">
        <v>650</v>
      </c>
      <c r="C98" s="145" t="s">
        <v>189</v>
      </c>
      <c r="D98" s="142" t="s">
        <v>82</v>
      </c>
      <c r="E98" s="142" t="s">
        <v>82</v>
      </c>
      <c r="F98" s="142" t="s">
        <v>86</v>
      </c>
      <c r="G98" s="142" t="s">
        <v>82</v>
      </c>
      <c r="H98" s="142" t="s">
        <v>178</v>
      </c>
      <c r="I98" s="145" t="s">
        <v>84</v>
      </c>
      <c r="J98" s="38">
        <f t="shared" ref="J98:L98" si="4">J99</f>
        <v>60</v>
      </c>
      <c r="K98" s="167"/>
      <c r="L98" s="38">
        <f t="shared" si="4"/>
        <v>60</v>
      </c>
      <c r="M98" s="167"/>
    </row>
    <row r="99" spans="1:13" x14ac:dyDescent="0.25">
      <c r="A99" s="134" t="s">
        <v>355</v>
      </c>
      <c r="B99" s="166">
        <v>650</v>
      </c>
      <c r="C99" s="147" t="s">
        <v>189</v>
      </c>
      <c r="D99" s="144" t="s">
        <v>81</v>
      </c>
      <c r="E99" s="144" t="s">
        <v>82</v>
      </c>
      <c r="F99" s="144" t="s">
        <v>86</v>
      </c>
      <c r="G99" s="144" t="s">
        <v>82</v>
      </c>
      <c r="H99" s="144" t="s">
        <v>178</v>
      </c>
      <c r="I99" s="143" t="s">
        <v>84</v>
      </c>
      <c r="J99" s="30">
        <f>J100</f>
        <v>60</v>
      </c>
      <c r="K99" s="167"/>
      <c r="L99" s="30">
        <f>L100</f>
        <v>60</v>
      </c>
      <c r="M99" s="167"/>
    </row>
    <row r="100" spans="1:13" ht="26.25" x14ac:dyDescent="0.25">
      <c r="A100" s="107" t="s">
        <v>341</v>
      </c>
      <c r="B100" s="164">
        <v>650</v>
      </c>
      <c r="C100" s="148" t="s">
        <v>189</v>
      </c>
      <c r="D100" s="139" t="s">
        <v>81</v>
      </c>
      <c r="E100" s="139" t="s">
        <v>87</v>
      </c>
      <c r="F100" s="139" t="s">
        <v>88</v>
      </c>
      <c r="G100" s="139" t="s">
        <v>81</v>
      </c>
      <c r="H100" s="139" t="s">
        <v>196</v>
      </c>
      <c r="I100" s="138" t="s">
        <v>84</v>
      </c>
      <c r="J100" s="31">
        <f>J101</f>
        <v>60</v>
      </c>
      <c r="K100" s="167"/>
      <c r="L100" s="31">
        <f>L101</f>
        <v>60</v>
      </c>
      <c r="M100" s="167"/>
    </row>
    <row r="101" spans="1:13" ht="26.25" x14ac:dyDescent="0.25">
      <c r="A101" s="107" t="s">
        <v>155</v>
      </c>
      <c r="B101" s="164">
        <v>650</v>
      </c>
      <c r="C101" s="148" t="s">
        <v>189</v>
      </c>
      <c r="D101" s="139" t="s">
        <v>81</v>
      </c>
      <c r="E101" s="139" t="s">
        <v>87</v>
      </c>
      <c r="F101" s="139" t="s">
        <v>88</v>
      </c>
      <c r="G101" s="139" t="s">
        <v>81</v>
      </c>
      <c r="H101" s="139" t="s">
        <v>196</v>
      </c>
      <c r="I101" s="139" t="s">
        <v>97</v>
      </c>
      <c r="J101" s="31">
        <v>60</v>
      </c>
      <c r="K101" s="167"/>
      <c r="L101" s="31">
        <v>60</v>
      </c>
      <c r="M101" s="167"/>
    </row>
    <row r="102" spans="1:13" x14ac:dyDescent="0.25">
      <c r="A102" s="161" t="s">
        <v>78</v>
      </c>
      <c r="B102" s="164"/>
      <c r="C102" s="70"/>
      <c r="D102" s="70"/>
      <c r="E102" s="32"/>
      <c r="F102" s="32"/>
      <c r="G102" s="32"/>
      <c r="H102" s="32"/>
      <c r="I102" s="70"/>
      <c r="J102" s="30">
        <f>J11+J44+J48+J55+J70+J94+J90+J98</f>
        <v>60315.1</v>
      </c>
      <c r="K102" s="30">
        <f>K11+K44+K48+K55+K70+K94+K90+K98</f>
        <v>875</v>
      </c>
      <c r="L102" s="30">
        <f>L11+L44+L48+L55+L70+L94+L90+L98</f>
        <v>61201.700000000004</v>
      </c>
      <c r="M102" s="30">
        <f>M11+M44+M48+M55+M70+M94+M90+M98</f>
        <v>875</v>
      </c>
    </row>
  </sheetData>
  <mergeCells count="14">
    <mergeCell ref="G1:M3"/>
    <mergeCell ref="J7:J8"/>
    <mergeCell ref="K7:K8"/>
    <mergeCell ref="L7:L8"/>
    <mergeCell ref="M7:M8"/>
    <mergeCell ref="A6:M6"/>
    <mergeCell ref="A4:M4"/>
    <mergeCell ref="A1:A3"/>
    <mergeCell ref="A7:A8"/>
    <mergeCell ref="B7:B8"/>
    <mergeCell ref="C7:C8"/>
    <mergeCell ref="D7:D8"/>
    <mergeCell ref="E7:H7"/>
    <mergeCell ref="I7:I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opLeftCell="A19" workbookViewId="0">
      <selection activeCell="B29" sqref="B29"/>
    </sheetView>
  </sheetViews>
  <sheetFormatPr defaultRowHeight="15" x14ac:dyDescent="0.25"/>
  <cols>
    <col min="1" max="1" width="6.5703125" customWidth="1"/>
    <col min="2" max="2" width="67.140625" customWidth="1"/>
    <col min="3" max="3" width="24" customWidth="1"/>
  </cols>
  <sheetData>
    <row r="1" spans="1:3" ht="81" customHeight="1" x14ac:dyDescent="0.25">
      <c r="C1" s="18" t="s">
        <v>294</v>
      </c>
    </row>
    <row r="2" spans="1:3" ht="18.75" x14ac:dyDescent="0.25">
      <c r="A2" s="14"/>
    </row>
    <row r="3" spans="1:3" ht="39.75" customHeight="1" x14ac:dyDescent="0.25">
      <c r="A3" s="198" t="s">
        <v>295</v>
      </c>
      <c r="B3" s="189"/>
      <c r="C3" s="173"/>
    </row>
    <row r="4" spans="1:3" ht="18.75" x14ac:dyDescent="0.25">
      <c r="A4" s="14" t="s">
        <v>37</v>
      </c>
    </row>
    <row r="5" spans="1:3" x14ac:dyDescent="0.25">
      <c r="A5" s="172"/>
      <c r="B5" s="187"/>
      <c r="C5" s="84" t="s">
        <v>0</v>
      </c>
    </row>
    <row r="6" spans="1:3" ht="15.75" x14ac:dyDescent="0.25">
      <c r="A6" s="133" t="s">
        <v>113</v>
      </c>
      <c r="B6" s="133" t="s">
        <v>116</v>
      </c>
      <c r="C6" s="133" t="s">
        <v>369</v>
      </c>
    </row>
    <row r="7" spans="1:3" ht="15.75" x14ac:dyDescent="0.25">
      <c r="A7" s="131">
        <v>1</v>
      </c>
      <c r="B7" s="131">
        <v>2</v>
      </c>
      <c r="C7" s="131">
        <v>3</v>
      </c>
    </row>
    <row r="8" spans="1:3" ht="15.75" x14ac:dyDescent="0.25">
      <c r="A8" s="131">
        <v>1</v>
      </c>
      <c r="B8" s="92" t="s">
        <v>117</v>
      </c>
      <c r="C8" s="93">
        <v>0</v>
      </c>
    </row>
    <row r="9" spans="1:3" ht="31.5" x14ac:dyDescent="0.25">
      <c r="A9" s="131">
        <v>2</v>
      </c>
      <c r="B9" s="132" t="s">
        <v>118</v>
      </c>
      <c r="C9" s="93">
        <v>0</v>
      </c>
    </row>
    <row r="10" spans="1:3" ht="110.25" x14ac:dyDescent="0.25">
      <c r="A10" s="131" t="s">
        <v>119</v>
      </c>
      <c r="B10" s="132" t="s">
        <v>120</v>
      </c>
      <c r="C10" s="93">
        <v>0</v>
      </c>
    </row>
    <row r="11" spans="1:3" ht="47.25" x14ac:dyDescent="0.25">
      <c r="A11" s="131" t="s">
        <v>121</v>
      </c>
      <c r="B11" s="132" t="s">
        <v>122</v>
      </c>
      <c r="C11" s="93">
        <v>0</v>
      </c>
    </row>
    <row r="12" spans="1:3" ht="110.25" x14ac:dyDescent="0.25">
      <c r="A12" s="131" t="s">
        <v>123</v>
      </c>
      <c r="B12" s="132" t="s">
        <v>124</v>
      </c>
      <c r="C12" s="93">
        <f>10-10</f>
        <v>0</v>
      </c>
    </row>
    <row r="13" spans="1:3" ht="47.25" x14ac:dyDescent="0.25">
      <c r="A13" s="131" t="s">
        <v>125</v>
      </c>
      <c r="B13" s="132" t="s">
        <v>126</v>
      </c>
      <c r="C13" s="93">
        <v>0</v>
      </c>
    </row>
    <row r="14" spans="1:3" ht="31.5" x14ac:dyDescent="0.25">
      <c r="A14" s="131" t="s">
        <v>127</v>
      </c>
      <c r="B14" s="132" t="s">
        <v>128</v>
      </c>
      <c r="C14" s="93">
        <v>0</v>
      </c>
    </row>
    <row r="15" spans="1:3" ht="47.25" x14ac:dyDescent="0.25">
      <c r="A15" s="131" t="s">
        <v>129</v>
      </c>
      <c r="B15" s="132" t="s">
        <v>130</v>
      </c>
      <c r="C15" s="93">
        <v>0</v>
      </c>
    </row>
    <row r="16" spans="1:3" ht="47.25" x14ac:dyDescent="0.25">
      <c r="A16" s="131" t="s">
        <v>131</v>
      </c>
      <c r="B16" s="132" t="s">
        <v>132</v>
      </c>
      <c r="C16" s="93">
        <v>0</v>
      </c>
    </row>
    <row r="17" spans="1:3" ht="47.25" x14ac:dyDescent="0.25">
      <c r="A17" s="131" t="s">
        <v>133</v>
      </c>
      <c r="B17" s="132" t="s">
        <v>134</v>
      </c>
      <c r="C17" s="93">
        <v>0</v>
      </c>
    </row>
    <row r="18" spans="1:3" ht="63" x14ac:dyDescent="0.25">
      <c r="A18" s="131" t="s">
        <v>172</v>
      </c>
      <c r="B18" s="132" t="s">
        <v>173</v>
      </c>
      <c r="C18" s="93">
        <v>0</v>
      </c>
    </row>
    <row r="19" spans="1:3" ht="63" x14ac:dyDescent="0.25">
      <c r="A19" s="94" t="s">
        <v>174</v>
      </c>
      <c r="B19" s="132" t="s">
        <v>175</v>
      </c>
      <c r="C19" s="93">
        <v>0</v>
      </c>
    </row>
    <row r="20" spans="1:3" ht="78.75" x14ac:dyDescent="0.25">
      <c r="A20" s="94" t="s">
        <v>365</v>
      </c>
      <c r="B20" s="132" t="s">
        <v>366</v>
      </c>
      <c r="C20" s="93">
        <v>8959</v>
      </c>
    </row>
    <row r="21" spans="1:3" ht="15.75" x14ac:dyDescent="0.25">
      <c r="A21" s="199" t="s">
        <v>135</v>
      </c>
      <c r="B21" s="199"/>
      <c r="C21" s="96">
        <f>SUM(C8:C20)</f>
        <v>8959</v>
      </c>
    </row>
    <row r="22" spans="1:3" ht="15.75" x14ac:dyDescent="0.25">
      <c r="A22" s="131">
        <v>1</v>
      </c>
      <c r="B22" s="92" t="s">
        <v>136</v>
      </c>
      <c r="C22" s="93">
        <v>0</v>
      </c>
    </row>
    <row r="23" spans="1:3" ht="110.25" x14ac:dyDescent="0.25">
      <c r="A23" s="131" t="s">
        <v>137</v>
      </c>
      <c r="B23" s="132" t="s">
        <v>138</v>
      </c>
      <c r="C23" s="93">
        <v>0</v>
      </c>
    </row>
    <row r="24" spans="1:3" ht="47.25" x14ac:dyDescent="0.25">
      <c r="A24" s="131" t="s">
        <v>139</v>
      </c>
      <c r="B24" s="132" t="s">
        <v>140</v>
      </c>
      <c r="C24" s="93">
        <v>8402.7000000000007</v>
      </c>
    </row>
    <row r="25" spans="1:3" ht="47.25" x14ac:dyDescent="0.25">
      <c r="A25" s="131" t="s">
        <v>141</v>
      </c>
      <c r="B25" s="132" t="s">
        <v>142</v>
      </c>
      <c r="C25" s="93">
        <v>365</v>
      </c>
    </row>
    <row r="26" spans="1:3" ht="63" x14ac:dyDescent="0.25">
      <c r="A26" s="131" t="s">
        <v>143</v>
      </c>
      <c r="B26" s="132" t="s">
        <v>367</v>
      </c>
      <c r="C26" s="93">
        <v>0</v>
      </c>
    </row>
    <row r="27" spans="1:3" ht="31.5" x14ac:dyDescent="0.25">
      <c r="A27" s="131" t="s">
        <v>145</v>
      </c>
      <c r="B27" s="132" t="s">
        <v>144</v>
      </c>
      <c r="C27" s="93">
        <v>0</v>
      </c>
    </row>
    <row r="28" spans="1:3" ht="63" x14ac:dyDescent="0.25">
      <c r="A28" s="131" t="s">
        <v>147</v>
      </c>
      <c r="B28" s="95" t="s">
        <v>146</v>
      </c>
      <c r="C28" s="93">
        <v>0</v>
      </c>
    </row>
    <row r="29" spans="1:3" ht="126" x14ac:dyDescent="0.25">
      <c r="A29" s="131" t="s">
        <v>149</v>
      </c>
      <c r="B29" s="95" t="s">
        <v>148</v>
      </c>
      <c r="C29" s="93">
        <v>191.3</v>
      </c>
    </row>
    <row r="30" spans="1:3" ht="31.5" x14ac:dyDescent="0.25">
      <c r="A30" s="131" t="s">
        <v>151</v>
      </c>
      <c r="B30" s="95" t="s">
        <v>150</v>
      </c>
      <c r="C30" s="93">
        <v>0</v>
      </c>
    </row>
    <row r="31" spans="1:3" ht="78.75" x14ac:dyDescent="0.25">
      <c r="A31" s="131" t="s">
        <v>176</v>
      </c>
      <c r="B31" s="95" t="s">
        <v>152</v>
      </c>
      <c r="C31" s="93">
        <v>0</v>
      </c>
    </row>
    <row r="32" spans="1:3" ht="47.25" x14ac:dyDescent="0.25">
      <c r="A32" s="131" t="s">
        <v>368</v>
      </c>
      <c r="B32" s="95" t="s">
        <v>177</v>
      </c>
      <c r="C32" s="93">
        <v>0</v>
      </c>
    </row>
    <row r="33" spans="1:3" ht="15.75" x14ac:dyDescent="0.25">
      <c r="A33" s="197" t="s">
        <v>153</v>
      </c>
      <c r="B33" s="197"/>
      <c r="C33" s="96">
        <f>SUM(C22:C32)</f>
        <v>8959</v>
      </c>
    </row>
  </sheetData>
  <mergeCells count="4">
    <mergeCell ref="A33:B33"/>
    <mergeCell ref="A5:B5"/>
    <mergeCell ref="A3:C3"/>
    <mergeCell ref="A21:B21"/>
  </mergeCells>
  <pageMargins left="0.7" right="0.7" top="0.75" bottom="0.75" header="0.3" footer="0.3"/>
  <pageSetup paperSize="9" scale="8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6" workbookViewId="0">
      <selection activeCell="B9" sqref="B9"/>
    </sheetView>
  </sheetViews>
  <sheetFormatPr defaultRowHeight="15" x14ac:dyDescent="0.25"/>
  <cols>
    <col min="1" max="1" width="8.85546875" customWidth="1"/>
    <col min="2" max="2" width="67.7109375" customWidth="1"/>
    <col min="3" max="3" width="13.42578125" customWidth="1"/>
    <col min="4" max="4" width="12.5703125" customWidth="1"/>
  </cols>
  <sheetData>
    <row r="1" spans="1:4" ht="80.25" customHeight="1" x14ac:dyDescent="0.25">
      <c r="C1" s="177" t="s">
        <v>296</v>
      </c>
      <c r="D1" s="200"/>
    </row>
    <row r="2" spans="1:4" ht="18.75" x14ac:dyDescent="0.25">
      <c r="A2" s="14"/>
    </row>
    <row r="3" spans="1:4" ht="53.25" customHeight="1" x14ac:dyDescent="0.25">
      <c r="A3" s="198" t="s">
        <v>297</v>
      </c>
      <c r="B3" s="189"/>
      <c r="C3" s="173"/>
      <c r="D3" s="173"/>
    </row>
    <row r="4" spans="1:4" ht="18.75" x14ac:dyDescent="0.25">
      <c r="A4" s="14" t="s">
        <v>37</v>
      </c>
    </row>
    <row r="5" spans="1:4" x14ac:dyDescent="0.25">
      <c r="A5" s="172"/>
      <c r="B5" s="187"/>
      <c r="C5" s="84"/>
      <c r="D5" s="84" t="s">
        <v>0</v>
      </c>
    </row>
    <row r="6" spans="1:4" ht="31.5" x14ac:dyDescent="0.25">
      <c r="A6" s="127" t="s">
        <v>113</v>
      </c>
      <c r="B6" s="127" t="s">
        <v>116</v>
      </c>
      <c r="C6" s="127" t="s">
        <v>274</v>
      </c>
      <c r="D6" s="127" t="s">
        <v>275</v>
      </c>
    </row>
    <row r="7" spans="1:4" ht="15.75" x14ac:dyDescent="0.25">
      <c r="A7" s="131">
        <v>1</v>
      </c>
      <c r="B7" s="131">
        <v>2</v>
      </c>
      <c r="C7" s="131">
        <v>3</v>
      </c>
      <c r="D7" s="126">
        <v>4</v>
      </c>
    </row>
    <row r="8" spans="1:4" ht="15.75" x14ac:dyDescent="0.25">
      <c r="A8" s="131">
        <v>1</v>
      </c>
      <c r="B8" s="92" t="s">
        <v>117</v>
      </c>
      <c r="C8" s="93">
        <v>0</v>
      </c>
      <c r="D8" s="93">
        <v>0</v>
      </c>
    </row>
    <row r="9" spans="1:4" ht="31.5" x14ac:dyDescent="0.25">
      <c r="A9" s="131">
        <v>2</v>
      </c>
      <c r="B9" s="132" t="s">
        <v>118</v>
      </c>
      <c r="C9" s="93">
        <v>0</v>
      </c>
      <c r="D9" s="93">
        <v>0</v>
      </c>
    </row>
    <row r="10" spans="1:4" ht="110.25" x14ac:dyDescent="0.25">
      <c r="A10" s="131" t="s">
        <v>119</v>
      </c>
      <c r="B10" s="132" t="s">
        <v>120</v>
      </c>
      <c r="C10" s="93">
        <v>0</v>
      </c>
      <c r="D10" s="93">
        <v>0</v>
      </c>
    </row>
    <row r="11" spans="1:4" ht="47.25" x14ac:dyDescent="0.25">
      <c r="A11" s="131" t="s">
        <v>121</v>
      </c>
      <c r="B11" s="132" t="s">
        <v>122</v>
      </c>
      <c r="C11" s="93">
        <v>0</v>
      </c>
      <c r="D11" s="93">
        <v>0</v>
      </c>
    </row>
    <row r="12" spans="1:4" ht="110.25" x14ac:dyDescent="0.25">
      <c r="A12" s="131" t="s">
        <v>123</v>
      </c>
      <c r="B12" s="132" t="s">
        <v>124</v>
      </c>
      <c r="C12" s="93">
        <f>10-10</f>
        <v>0</v>
      </c>
      <c r="D12" s="93">
        <f>10-10</f>
        <v>0</v>
      </c>
    </row>
    <row r="13" spans="1:4" ht="47.25" x14ac:dyDescent="0.25">
      <c r="A13" s="131" t="s">
        <v>125</v>
      </c>
      <c r="B13" s="132" t="s">
        <v>126</v>
      </c>
      <c r="C13" s="93">
        <v>0</v>
      </c>
      <c r="D13" s="93">
        <v>0</v>
      </c>
    </row>
    <row r="14" spans="1:4" ht="31.5" x14ac:dyDescent="0.25">
      <c r="A14" s="131" t="s">
        <v>127</v>
      </c>
      <c r="B14" s="132" t="s">
        <v>128</v>
      </c>
      <c r="C14" s="93">
        <v>0</v>
      </c>
      <c r="D14" s="93">
        <v>0</v>
      </c>
    </row>
    <row r="15" spans="1:4" ht="47.25" x14ac:dyDescent="0.25">
      <c r="A15" s="131" t="s">
        <v>129</v>
      </c>
      <c r="B15" s="132" t="s">
        <v>130</v>
      </c>
      <c r="C15" s="93">
        <v>0</v>
      </c>
      <c r="D15" s="93">
        <v>0</v>
      </c>
    </row>
    <row r="16" spans="1:4" ht="47.25" x14ac:dyDescent="0.25">
      <c r="A16" s="131" t="s">
        <v>131</v>
      </c>
      <c r="B16" s="132" t="s">
        <v>132</v>
      </c>
      <c r="C16" s="93">
        <v>0</v>
      </c>
      <c r="D16" s="93">
        <v>0</v>
      </c>
    </row>
    <row r="17" spans="1:4" ht="47.25" x14ac:dyDescent="0.25">
      <c r="A17" s="131" t="s">
        <v>133</v>
      </c>
      <c r="B17" s="132" t="s">
        <v>134</v>
      </c>
      <c r="C17" s="93">
        <v>0</v>
      </c>
      <c r="D17" s="93">
        <v>0</v>
      </c>
    </row>
    <row r="18" spans="1:4" ht="63" x14ac:dyDescent="0.25">
      <c r="A18" s="131" t="s">
        <v>172</v>
      </c>
      <c r="B18" s="132" t="s">
        <v>173</v>
      </c>
      <c r="C18" s="93">
        <v>0</v>
      </c>
      <c r="D18" s="93">
        <v>0</v>
      </c>
    </row>
    <row r="19" spans="1:4" ht="63" x14ac:dyDescent="0.25">
      <c r="A19" s="94" t="s">
        <v>174</v>
      </c>
      <c r="B19" s="132" t="s">
        <v>175</v>
      </c>
      <c r="C19" s="93">
        <v>0</v>
      </c>
      <c r="D19" s="93">
        <v>0</v>
      </c>
    </row>
    <row r="20" spans="1:4" ht="15.75" customHeight="1" x14ac:dyDescent="0.25">
      <c r="A20" s="94" t="s">
        <v>365</v>
      </c>
      <c r="B20" s="132" t="s">
        <v>366</v>
      </c>
      <c r="C20" s="93">
        <v>9401.2000000000007</v>
      </c>
      <c r="D20" s="93">
        <v>9773</v>
      </c>
    </row>
    <row r="21" spans="1:4" ht="15.75" x14ac:dyDescent="0.25">
      <c r="A21" s="199" t="s">
        <v>135</v>
      </c>
      <c r="B21" s="199"/>
      <c r="C21" s="96">
        <f>SUM(C8:C20)</f>
        <v>9401.2000000000007</v>
      </c>
      <c r="D21" s="96">
        <f>SUM(D8:D20)</f>
        <v>9773</v>
      </c>
    </row>
    <row r="22" spans="1:4" ht="15.75" x14ac:dyDescent="0.25">
      <c r="A22" s="131">
        <v>1</v>
      </c>
      <c r="B22" s="92" t="s">
        <v>136</v>
      </c>
      <c r="C22" s="93">
        <v>0</v>
      </c>
      <c r="D22" s="93">
        <v>0</v>
      </c>
    </row>
    <row r="23" spans="1:4" ht="110.25" x14ac:dyDescent="0.25">
      <c r="A23" s="131" t="s">
        <v>137</v>
      </c>
      <c r="B23" s="132" t="s">
        <v>138</v>
      </c>
      <c r="C23" s="93">
        <v>0</v>
      </c>
      <c r="D23" s="93">
        <v>0</v>
      </c>
    </row>
    <row r="24" spans="1:4" ht="47.25" x14ac:dyDescent="0.25">
      <c r="A24" s="131" t="s">
        <v>139</v>
      </c>
      <c r="B24" s="132" t="s">
        <v>140</v>
      </c>
      <c r="C24" s="93">
        <v>8402.7000000000007</v>
      </c>
      <c r="D24" s="93">
        <v>8402.7000000000007</v>
      </c>
    </row>
    <row r="25" spans="1:4" ht="47.25" x14ac:dyDescent="0.25">
      <c r="A25" s="131" t="s">
        <v>141</v>
      </c>
      <c r="B25" s="132" t="s">
        <v>142</v>
      </c>
      <c r="C25" s="93">
        <v>798.5</v>
      </c>
      <c r="D25" s="93">
        <v>1170.3</v>
      </c>
    </row>
    <row r="26" spans="1:4" ht="63" x14ac:dyDescent="0.25">
      <c r="A26" s="131" t="s">
        <v>143</v>
      </c>
      <c r="B26" s="132" t="s">
        <v>367</v>
      </c>
      <c r="C26" s="93">
        <v>0</v>
      </c>
      <c r="D26" s="93">
        <v>0</v>
      </c>
    </row>
    <row r="27" spans="1:4" ht="31.5" x14ac:dyDescent="0.25">
      <c r="A27" s="131" t="s">
        <v>145</v>
      </c>
      <c r="B27" s="132" t="s">
        <v>144</v>
      </c>
      <c r="C27" s="93">
        <v>0</v>
      </c>
      <c r="D27" s="93">
        <v>0</v>
      </c>
    </row>
    <row r="28" spans="1:4" ht="63" x14ac:dyDescent="0.25">
      <c r="A28" s="131" t="s">
        <v>147</v>
      </c>
      <c r="B28" s="95" t="s">
        <v>146</v>
      </c>
      <c r="C28" s="93">
        <v>0</v>
      </c>
      <c r="D28" s="93">
        <v>0</v>
      </c>
    </row>
    <row r="29" spans="1:4" ht="126" x14ac:dyDescent="0.25">
      <c r="A29" s="131" t="s">
        <v>149</v>
      </c>
      <c r="B29" s="95" t="s">
        <v>148</v>
      </c>
      <c r="C29" s="93">
        <v>200</v>
      </c>
      <c r="D29" s="93">
        <v>200</v>
      </c>
    </row>
    <row r="30" spans="1:4" ht="31.5" x14ac:dyDescent="0.25">
      <c r="A30" s="131" t="s">
        <v>151</v>
      </c>
      <c r="B30" s="95" t="s">
        <v>150</v>
      </c>
      <c r="C30" s="93">
        <v>0</v>
      </c>
      <c r="D30" s="93">
        <v>0</v>
      </c>
    </row>
    <row r="31" spans="1:4" ht="15.75" customHeight="1" x14ac:dyDescent="0.25">
      <c r="A31" s="131" t="s">
        <v>176</v>
      </c>
      <c r="B31" s="95" t="s">
        <v>152</v>
      </c>
      <c r="C31" s="93">
        <v>0</v>
      </c>
      <c r="D31" s="93">
        <v>0</v>
      </c>
    </row>
    <row r="32" spans="1:4" ht="47.25" x14ac:dyDescent="0.25">
      <c r="A32" s="131" t="s">
        <v>368</v>
      </c>
      <c r="B32" s="95" t="s">
        <v>177</v>
      </c>
      <c r="C32" s="93">
        <v>0</v>
      </c>
      <c r="D32" s="93">
        <v>0</v>
      </c>
    </row>
    <row r="33" spans="1:4" ht="15.75" x14ac:dyDescent="0.25">
      <c r="A33" s="197" t="s">
        <v>153</v>
      </c>
      <c r="B33" s="197"/>
      <c r="C33" s="96">
        <f>SUM(C22:C32)</f>
        <v>9401.2000000000007</v>
      </c>
      <c r="D33" s="96">
        <f>SUM(D22:D32)</f>
        <v>9773</v>
      </c>
    </row>
  </sheetData>
  <mergeCells count="5">
    <mergeCell ref="A33:B33"/>
    <mergeCell ref="A5:B5"/>
    <mergeCell ref="C1:D1"/>
    <mergeCell ref="A3:D3"/>
    <mergeCell ref="A21:B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workbookViewId="0">
      <selection activeCell="D14" sqref="D14"/>
    </sheetView>
  </sheetViews>
  <sheetFormatPr defaultRowHeight="15" x14ac:dyDescent="0.25"/>
  <cols>
    <col min="1" max="1" width="6" customWidth="1"/>
    <col min="2" max="2" width="65.85546875" customWidth="1"/>
    <col min="3" max="3" width="34.85546875" customWidth="1"/>
    <col min="4" max="4" width="16" customWidth="1"/>
  </cols>
  <sheetData>
    <row r="1" spans="1:3" x14ac:dyDescent="0.25">
      <c r="C1" s="177" t="s">
        <v>298</v>
      </c>
    </row>
    <row r="2" spans="1:3" x14ac:dyDescent="0.25">
      <c r="C2" s="177"/>
    </row>
    <row r="3" spans="1:3" ht="22.5" customHeight="1" x14ac:dyDescent="0.25">
      <c r="C3" s="177"/>
    </row>
    <row r="4" spans="1:3" ht="39.75" customHeight="1" x14ac:dyDescent="0.25">
      <c r="A4" s="206" t="s">
        <v>299</v>
      </c>
      <c r="B4" s="189"/>
      <c r="C4" s="189"/>
    </row>
    <row r="5" spans="1:3" ht="15.75" x14ac:dyDescent="0.25">
      <c r="A5" s="13"/>
    </row>
    <row r="6" spans="1:3" ht="18.75" x14ac:dyDescent="0.25">
      <c r="A6" s="14"/>
      <c r="C6" s="84" t="s">
        <v>0</v>
      </c>
    </row>
    <row r="7" spans="1:3" ht="15.75" x14ac:dyDescent="0.25">
      <c r="A7" s="120" t="s">
        <v>113</v>
      </c>
      <c r="B7" s="201" t="s">
        <v>115</v>
      </c>
      <c r="C7" s="207" t="s">
        <v>300</v>
      </c>
    </row>
    <row r="8" spans="1:3" ht="15.75" x14ac:dyDescent="0.25">
      <c r="A8" s="119" t="s">
        <v>114</v>
      </c>
      <c r="B8" s="201"/>
      <c r="C8" s="192"/>
    </row>
    <row r="9" spans="1:3" ht="15" customHeight="1" x14ac:dyDescent="0.25">
      <c r="A9" s="202">
        <v>1</v>
      </c>
      <c r="B9" s="204" t="s">
        <v>370</v>
      </c>
      <c r="C9" s="205">
        <v>0.9</v>
      </c>
    </row>
    <row r="10" spans="1:3" ht="84.75" customHeight="1" x14ac:dyDescent="0.25">
      <c r="A10" s="203"/>
      <c r="B10" s="204"/>
      <c r="C10" s="205"/>
    </row>
    <row r="11" spans="1:3" ht="110.25" x14ac:dyDescent="0.25">
      <c r="A11" s="131">
        <v>2</v>
      </c>
      <c r="B11" s="132" t="s">
        <v>371</v>
      </c>
      <c r="C11" s="97">
        <v>19</v>
      </c>
    </row>
    <row r="12" spans="1:3" ht="110.25" x14ac:dyDescent="0.25">
      <c r="A12" s="131">
        <v>3</v>
      </c>
      <c r="B12" s="132" t="s">
        <v>372</v>
      </c>
      <c r="C12" s="97">
        <v>279</v>
      </c>
    </row>
    <row r="13" spans="1:3" ht="94.5" x14ac:dyDescent="0.25">
      <c r="A13" s="131">
        <v>4</v>
      </c>
      <c r="B13" s="132" t="s">
        <v>373</v>
      </c>
      <c r="C13" s="97">
        <v>6439.4</v>
      </c>
    </row>
    <row r="14" spans="1:3" ht="15.75" x14ac:dyDescent="0.25">
      <c r="A14" s="132"/>
      <c r="B14" s="130" t="s">
        <v>111</v>
      </c>
      <c r="C14" s="98">
        <f>C9+C11+C12+C13</f>
        <v>6738.2999999999993</v>
      </c>
    </row>
  </sheetData>
  <mergeCells count="7">
    <mergeCell ref="C1:C3"/>
    <mergeCell ref="B7:B8"/>
    <mergeCell ref="A9:A10"/>
    <mergeCell ref="B9:B10"/>
    <mergeCell ref="C9:C10"/>
    <mergeCell ref="A4:C4"/>
    <mergeCell ref="C7:C8"/>
  </mergeCells>
  <pageMargins left="0.7" right="0.7" top="0.75" bottom="0.75" header="0.3" footer="0.3"/>
  <pageSetup paperSize="9" scale="8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B15" sqref="B15"/>
    </sheetView>
  </sheetViews>
  <sheetFormatPr defaultRowHeight="15" x14ac:dyDescent="0.25"/>
  <cols>
    <col min="1" max="1" width="30.5703125" customWidth="1"/>
    <col min="2" max="2" width="42.7109375" customWidth="1"/>
    <col min="3" max="3" width="21.42578125" customWidth="1"/>
  </cols>
  <sheetData>
    <row r="1" spans="1:3" ht="63.75" x14ac:dyDescent="0.25">
      <c r="C1" s="129" t="s">
        <v>307</v>
      </c>
    </row>
    <row r="2" spans="1:3" ht="18.75" x14ac:dyDescent="0.25">
      <c r="A2" s="15"/>
    </row>
    <row r="3" spans="1:3" ht="54.75" customHeight="1" x14ac:dyDescent="0.25">
      <c r="A3" s="206" t="s">
        <v>301</v>
      </c>
      <c r="B3" s="208"/>
      <c r="C3" s="208"/>
    </row>
    <row r="4" spans="1:3" x14ac:dyDescent="0.25">
      <c r="A4" s="1"/>
      <c r="B4" s="16"/>
      <c r="C4" s="1"/>
    </row>
    <row r="5" spans="1:3" x14ac:dyDescent="0.25">
      <c r="A5" s="1"/>
      <c r="B5" s="1"/>
      <c r="C5" s="17" t="s">
        <v>110</v>
      </c>
    </row>
    <row r="6" spans="1:3" ht="51" x14ac:dyDescent="0.25">
      <c r="A6" s="99" t="s">
        <v>156</v>
      </c>
      <c r="B6" s="100" t="s">
        <v>157</v>
      </c>
      <c r="C6" s="99" t="s">
        <v>276</v>
      </c>
    </row>
    <row r="7" spans="1:3" ht="25.5" x14ac:dyDescent="0.25">
      <c r="A7" s="99" t="s">
        <v>158</v>
      </c>
      <c r="B7" s="100" t="s">
        <v>159</v>
      </c>
      <c r="C7" s="101">
        <v>0</v>
      </c>
    </row>
    <row r="8" spans="1:3" ht="25.5" x14ac:dyDescent="0.25">
      <c r="A8" s="102" t="s">
        <v>160</v>
      </c>
      <c r="B8" s="115" t="s">
        <v>260</v>
      </c>
      <c r="C8" s="103">
        <v>0</v>
      </c>
    </row>
    <row r="9" spans="1:3" ht="25.5" x14ac:dyDescent="0.25">
      <c r="A9" s="102" t="s">
        <v>161</v>
      </c>
      <c r="B9" s="115" t="s">
        <v>261</v>
      </c>
      <c r="C9" s="103">
        <v>0</v>
      </c>
    </row>
    <row r="10" spans="1:3" x14ac:dyDescent="0.25">
      <c r="A10" s="104"/>
      <c r="B10" s="100" t="s">
        <v>162</v>
      </c>
      <c r="C10" s="101">
        <v>0</v>
      </c>
    </row>
  </sheetData>
  <mergeCells count="1">
    <mergeCell ref="A3:C3"/>
  </mergeCells>
  <pageMargins left="0.7" right="0.7" top="0.75" bottom="0.75" header="0.3" footer="0.3"/>
  <pageSetup paperSize="9" scale="9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J22" sqref="J22"/>
    </sheetView>
  </sheetViews>
  <sheetFormatPr defaultRowHeight="15" x14ac:dyDescent="0.25"/>
  <cols>
    <col min="1" max="1" width="29.5703125" customWidth="1"/>
    <col min="2" max="2" width="38.42578125" customWidth="1"/>
    <col min="3" max="3" width="18.42578125" customWidth="1"/>
    <col min="4" max="4" width="17.42578125" customWidth="1"/>
  </cols>
  <sheetData>
    <row r="1" spans="1:4" ht="89.25" x14ac:dyDescent="0.25">
      <c r="C1" s="129"/>
      <c r="D1" s="129" t="s">
        <v>302</v>
      </c>
    </row>
    <row r="2" spans="1:4" ht="18.75" x14ac:dyDescent="0.25">
      <c r="A2" s="15"/>
    </row>
    <row r="3" spans="1:4" ht="47.25" customHeight="1" x14ac:dyDescent="0.25">
      <c r="A3" s="206" t="s">
        <v>303</v>
      </c>
      <c r="B3" s="208"/>
      <c r="C3" s="208"/>
      <c r="D3" s="173"/>
    </row>
    <row r="4" spans="1:4" x14ac:dyDescent="0.25">
      <c r="A4" s="1"/>
      <c r="B4" s="16"/>
      <c r="C4" s="1"/>
    </row>
    <row r="5" spans="1:4" x14ac:dyDescent="0.25">
      <c r="A5" s="1"/>
      <c r="B5" s="1"/>
      <c r="C5" s="17"/>
      <c r="D5" s="17" t="s">
        <v>110</v>
      </c>
    </row>
    <row r="6" spans="1:4" ht="63.75" x14ac:dyDescent="0.25">
      <c r="A6" s="99" t="s">
        <v>156</v>
      </c>
      <c r="B6" s="100" t="s">
        <v>157</v>
      </c>
      <c r="C6" s="99" t="s">
        <v>274</v>
      </c>
      <c r="D6" s="99" t="s">
        <v>275</v>
      </c>
    </row>
    <row r="7" spans="1:4" ht="25.5" x14ac:dyDescent="0.25">
      <c r="A7" s="99" t="s">
        <v>158</v>
      </c>
      <c r="B7" s="100" t="s">
        <v>159</v>
      </c>
      <c r="C7" s="101">
        <v>0</v>
      </c>
      <c r="D7" s="101">
        <v>0</v>
      </c>
    </row>
    <row r="8" spans="1:4" ht="25.5" x14ac:dyDescent="0.25">
      <c r="A8" s="102" t="s">
        <v>160</v>
      </c>
      <c r="B8" s="115" t="s">
        <v>260</v>
      </c>
      <c r="C8" s="103">
        <v>0</v>
      </c>
      <c r="D8" s="103">
        <v>0</v>
      </c>
    </row>
    <row r="9" spans="1:4" ht="25.5" x14ac:dyDescent="0.25">
      <c r="A9" s="102" t="s">
        <v>161</v>
      </c>
      <c r="B9" s="115" t="s">
        <v>261</v>
      </c>
      <c r="C9" s="103">
        <v>0</v>
      </c>
      <c r="D9" s="103">
        <v>0</v>
      </c>
    </row>
    <row r="10" spans="1:4" x14ac:dyDescent="0.25">
      <c r="A10" s="104"/>
      <c r="B10" s="100" t="s">
        <v>162</v>
      </c>
      <c r="C10" s="101">
        <v>0</v>
      </c>
      <c r="D10" s="101">
        <v>0</v>
      </c>
    </row>
  </sheetData>
  <mergeCells count="1"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workbookViewId="0">
      <selection activeCell="B12" sqref="B12"/>
    </sheetView>
  </sheetViews>
  <sheetFormatPr defaultRowHeight="15" x14ac:dyDescent="0.25"/>
  <cols>
    <col min="1" max="1" width="71.85546875" customWidth="1"/>
    <col min="2" max="2" width="19.28515625" customWidth="1"/>
  </cols>
  <sheetData>
    <row r="1" spans="1:2" ht="76.5" x14ac:dyDescent="0.25">
      <c r="A1" s="2"/>
      <c r="B1" s="2" t="s">
        <v>374</v>
      </c>
    </row>
    <row r="2" spans="1:2" ht="62.25" customHeight="1" x14ac:dyDescent="0.25">
      <c r="A2" s="171" t="s">
        <v>305</v>
      </c>
      <c r="B2" s="171"/>
    </row>
    <row r="3" spans="1:2" x14ac:dyDescent="0.25">
      <c r="A3" s="172" t="s">
        <v>0</v>
      </c>
      <c r="B3" s="172"/>
    </row>
    <row r="4" spans="1:2" ht="15" customHeight="1" x14ac:dyDescent="0.25">
      <c r="A4" s="170" t="s">
        <v>262</v>
      </c>
      <c r="B4" s="170" t="s">
        <v>276</v>
      </c>
    </row>
    <row r="5" spans="1:2" x14ac:dyDescent="0.25">
      <c r="A5" s="170"/>
      <c r="B5" s="170"/>
    </row>
    <row r="6" spans="1:2" x14ac:dyDescent="0.25">
      <c r="A6" s="21">
        <v>1</v>
      </c>
      <c r="B6" s="21">
        <v>2</v>
      </c>
    </row>
    <row r="7" spans="1:2" ht="18" customHeight="1" x14ac:dyDescent="0.25">
      <c r="A7" s="114" t="s">
        <v>166</v>
      </c>
      <c r="B7" s="23">
        <f>B8</f>
        <v>40960</v>
      </c>
    </row>
    <row r="8" spans="1:2" ht="12.75" customHeight="1" x14ac:dyDescent="0.25">
      <c r="A8" s="113" t="s">
        <v>256</v>
      </c>
      <c r="B8" s="26">
        <v>40960</v>
      </c>
    </row>
    <row r="9" spans="1:2" ht="25.5" x14ac:dyDescent="0.25">
      <c r="A9" s="114" t="s">
        <v>167</v>
      </c>
      <c r="B9" s="23">
        <f>B10+B11</f>
        <v>881</v>
      </c>
    </row>
    <row r="10" spans="1:2" ht="25.5" x14ac:dyDescent="0.25">
      <c r="A10" s="113" t="s">
        <v>257</v>
      </c>
      <c r="B10" s="26">
        <v>102</v>
      </c>
    </row>
    <row r="11" spans="1:2" ht="25.5" x14ac:dyDescent="0.25">
      <c r="A11" s="113" t="s">
        <v>258</v>
      </c>
      <c r="B11" s="26">
        <v>779</v>
      </c>
    </row>
    <row r="12" spans="1:2" x14ac:dyDescent="0.25">
      <c r="A12" s="22" t="s">
        <v>108</v>
      </c>
      <c r="B12" s="23">
        <f>B13+B14+B15</f>
        <v>3545.7000000000003</v>
      </c>
    </row>
    <row r="13" spans="1:2" ht="51" x14ac:dyDescent="0.25">
      <c r="A13" s="116" t="s">
        <v>252</v>
      </c>
      <c r="B13" s="26">
        <v>300</v>
      </c>
    </row>
    <row r="14" spans="1:2" ht="25.5" x14ac:dyDescent="0.25">
      <c r="A14" s="116" t="s">
        <v>247</v>
      </c>
      <c r="B14" s="26">
        <v>3222.3</v>
      </c>
    </row>
    <row r="15" spans="1:2" ht="51" x14ac:dyDescent="0.25">
      <c r="A15" s="116" t="s">
        <v>250</v>
      </c>
      <c r="B15" s="26">
        <v>23.4</v>
      </c>
    </row>
    <row r="16" spans="1:2" ht="15.75" x14ac:dyDescent="0.25">
      <c r="A16" s="111" t="s">
        <v>112</v>
      </c>
      <c r="B16" s="98">
        <f>B7+B9+B12</f>
        <v>45386.7</v>
      </c>
    </row>
  </sheetData>
  <mergeCells count="4">
    <mergeCell ref="A2:B2"/>
    <mergeCell ref="A3:B3"/>
    <mergeCell ref="A4:A5"/>
    <mergeCell ref="B4:B5"/>
  </mergeCells>
  <pageMargins left="0.7" right="0.7" top="0.75" bottom="0.75" header="0.3" footer="0.3"/>
  <pageSetup paperSize="9" scale="9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8" sqref="A18"/>
    </sheetView>
  </sheetViews>
  <sheetFormatPr defaultRowHeight="15" x14ac:dyDescent="0.25"/>
  <cols>
    <col min="1" max="1" width="56.85546875" customWidth="1"/>
    <col min="2" max="2" width="18" customWidth="1"/>
    <col min="3" max="3" width="19.28515625" customWidth="1"/>
  </cols>
  <sheetData>
    <row r="1" spans="1:3" ht="48.75" customHeight="1" x14ac:dyDescent="0.25">
      <c r="A1" s="2"/>
      <c r="B1" s="209" t="s">
        <v>304</v>
      </c>
      <c r="C1" s="210"/>
    </row>
    <row r="2" spans="1:3" ht="60.75" customHeight="1" x14ac:dyDescent="0.25">
      <c r="A2" s="171" t="s">
        <v>306</v>
      </c>
      <c r="B2" s="171"/>
      <c r="C2" s="173"/>
    </row>
    <row r="3" spans="1:3" x14ac:dyDescent="0.25">
      <c r="A3" s="172"/>
      <c r="B3" s="172"/>
      <c r="C3" s="84" t="s">
        <v>0</v>
      </c>
    </row>
    <row r="4" spans="1:3" x14ac:dyDescent="0.25">
      <c r="A4" s="170" t="s">
        <v>262</v>
      </c>
      <c r="B4" s="170" t="s">
        <v>274</v>
      </c>
      <c r="C4" s="170" t="s">
        <v>275</v>
      </c>
    </row>
    <row r="5" spans="1:3" x14ac:dyDescent="0.25">
      <c r="A5" s="170"/>
      <c r="B5" s="170"/>
      <c r="C5" s="170"/>
    </row>
    <row r="6" spans="1:3" x14ac:dyDescent="0.25">
      <c r="A6" s="21">
        <v>1</v>
      </c>
      <c r="B6" s="21">
        <v>2</v>
      </c>
      <c r="C6" s="21">
        <v>2</v>
      </c>
    </row>
    <row r="7" spans="1:3" ht="25.5" x14ac:dyDescent="0.25">
      <c r="A7" s="114" t="s">
        <v>166</v>
      </c>
      <c r="B7" s="23">
        <f>B8</f>
        <v>40842.400000000001</v>
      </c>
      <c r="C7" s="23">
        <f>C8</f>
        <v>41199.199999999997</v>
      </c>
    </row>
    <row r="8" spans="1:3" ht="25.5" x14ac:dyDescent="0.25">
      <c r="A8" s="113" t="s">
        <v>256</v>
      </c>
      <c r="B8" s="26">
        <v>40842.400000000001</v>
      </c>
      <c r="C8" s="26">
        <v>41199.199999999997</v>
      </c>
    </row>
    <row r="9" spans="1:3" ht="25.5" x14ac:dyDescent="0.25">
      <c r="A9" s="114" t="s">
        <v>167</v>
      </c>
      <c r="B9" s="23">
        <f>B10+B11</f>
        <v>875</v>
      </c>
      <c r="C9" s="23">
        <f>C10+C11</f>
        <v>875</v>
      </c>
    </row>
    <row r="10" spans="1:3" ht="25.5" x14ac:dyDescent="0.25">
      <c r="A10" s="113" t="s">
        <v>257</v>
      </c>
      <c r="B10" s="26">
        <v>96</v>
      </c>
      <c r="C10" s="26">
        <v>96</v>
      </c>
    </row>
    <row r="11" spans="1:3" ht="38.25" x14ac:dyDescent="0.25">
      <c r="A11" s="113" t="s">
        <v>258</v>
      </c>
      <c r="B11" s="26">
        <v>779</v>
      </c>
      <c r="C11" s="26">
        <v>779</v>
      </c>
    </row>
    <row r="12" spans="1:3" x14ac:dyDescent="0.25">
      <c r="A12" s="22" t="s">
        <v>108</v>
      </c>
      <c r="B12" s="23">
        <f>B13+B14+B15+B16</f>
        <v>2407.4</v>
      </c>
      <c r="C12" s="23">
        <f>C13+C14+C15+C16</f>
        <v>2507.4</v>
      </c>
    </row>
    <row r="13" spans="1:3" ht="63.75" x14ac:dyDescent="0.25">
      <c r="A13" s="116" t="s">
        <v>252</v>
      </c>
      <c r="B13" s="26">
        <v>300</v>
      </c>
      <c r="C13" s="26">
        <v>300</v>
      </c>
    </row>
    <row r="14" spans="1:3" ht="38.25" x14ac:dyDescent="0.25">
      <c r="A14" s="116" t="s">
        <v>247</v>
      </c>
      <c r="B14" s="26">
        <v>2000</v>
      </c>
      <c r="C14" s="26">
        <v>2000</v>
      </c>
    </row>
    <row r="15" spans="1:3" ht="51" x14ac:dyDescent="0.25">
      <c r="A15" s="116" t="s">
        <v>250</v>
      </c>
      <c r="B15" s="26">
        <v>7.4</v>
      </c>
      <c r="C15" s="26">
        <v>7.4</v>
      </c>
    </row>
    <row r="16" spans="1:3" ht="102" x14ac:dyDescent="0.25">
      <c r="A16" s="116" t="s">
        <v>251</v>
      </c>
      <c r="B16" s="26">
        <v>100</v>
      </c>
      <c r="C16" s="26">
        <v>200</v>
      </c>
    </row>
    <row r="17" spans="1:3" ht="15.75" x14ac:dyDescent="0.25">
      <c r="A17" s="125" t="s">
        <v>112</v>
      </c>
      <c r="B17" s="98">
        <f>B7+B9+B12</f>
        <v>44124.800000000003</v>
      </c>
      <c r="C17" s="98">
        <f>C7+C9+C12</f>
        <v>44581.599999999999</v>
      </c>
    </row>
  </sheetData>
  <mergeCells count="6">
    <mergeCell ref="B1:C1"/>
    <mergeCell ref="A3:B3"/>
    <mergeCell ref="A4:A5"/>
    <mergeCell ref="B4:B5"/>
    <mergeCell ref="C4:C5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5" workbookViewId="0">
      <selection activeCell="A4" sqref="A4:D4"/>
    </sheetView>
  </sheetViews>
  <sheetFormatPr defaultRowHeight="15" x14ac:dyDescent="0.25"/>
  <cols>
    <col min="1" max="1" width="27.28515625" customWidth="1"/>
    <col min="2" max="2" width="37.85546875" customWidth="1"/>
    <col min="3" max="3" width="21.42578125" customWidth="1"/>
    <col min="4" max="4" width="19.5703125" customWidth="1"/>
  </cols>
  <sheetData>
    <row r="1" spans="1:4" ht="63.75" x14ac:dyDescent="0.25">
      <c r="A1" s="2"/>
      <c r="B1" s="2"/>
      <c r="C1" s="2"/>
      <c r="D1" s="2" t="s">
        <v>272</v>
      </c>
    </row>
    <row r="2" spans="1:4" ht="35.25" customHeight="1" x14ac:dyDescent="0.25">
      <c r="A2" s="171" t="s">
        <v>273</v>
      </c>
      <c r="B2" s="171"/>
      <c r="C2" s="171"/>
      <c r="D2" s="173"/>
    </row>
    <row r="3" spans="1:4" x14ac:dyDescent="0.25">
      <c r="A3" s="1"/>
    </row>
    <row r="4" spans="1:4" x14ac:dyDescent="0.25">
      <c r="A4" s="174" t="s">
        <v>0</v>
      </c>
      <c r="B4" s="174"/>
      <c r="C4" s="174"/>
      <c r="D4" s="175"/>
    </row>
    <row r="5" spans="1:4" x14ac:dyDescent="0.25">
      <c r="A5" s="170" t="s">
        <v>1</v>
      </c>
      <c r="B5" s="170" t="s">
        <v>2</v>
      </c>
      <c r="C5" s="170" t="s">
        <v>274</v>
      </c>
      <c r="D5" s="170" t="s">
        <v>275</v>
      </c>
    </row>
    <row r="6" spans="1:4" x14ac:dyDescent="0.25">
      <c r="A6" s="170"/>
      <c r="B6" s="170"/>
      <c r="C6" s="170"/>
      <c r="D6" s="170"/>
    </row>
    <row r="7" spans="1:4" x14ac:dyDescent="0.25">
      <c r="A7" s="21">
        <v>1</v>
      </c>
      <c r="B7" s="21">
        <v>2</v>
      </c>
      <c r="C7" s="21">
        <v>3</v>
      </c>
      <c r="D7" s="21">
        <v>4</v>
      </c>
    </row>
    <row r="8" spans="1:4" ht="25.5" x14ac:dyDescent="0.25">
      <c r="A8" s="22" t="s">
        <v>4</v>
      </c>
      <c r="B8" s="22" t="s">
        <v>165</v>
      </c>
      <c r="C8" s="23">
        <f>C9+C18+C20+C24+C26+C14</f>
        <v>16190.300000000001</v>
      </c>
      <c r="D8" s="23">
        <f>D9+D18+D20+D24+D26+D14</f>
        <v>16620.099999999999</v>
      </c>
    </row>
    <row r="9" spans="1:4" x14ac:dyDescent="0.25">
      <c r="A9" s="22" t="s">
        <v>5</v>
      </c>
      <c r="B9" s="22" t="s">
        <v>6</v>
      </c>
      <c r="C9" s="23">
        <f>C10</f>
        <v>5655</v>
      </c>
      <c r="D9" s="23">
        <f>D10</f>
        <v>5712</v>
      </c>
    </row>
    <row r="10" spans="1:4" x14ac:dyDescent="0.25">
      <c r="A10" s="24" t="s">
        <v>38</v>
      </c>
      <c r="B10" s="25" t="s">
        <v>7</v>
      </c>
      <c r="C10" s="26">
        <f>C11+C12+C13</f>
        <v>5655</v>
      </c>
      <c r="D10" s="26">
        <f>D11+D12+D13</f>
        <v>5712</v>
      </c>
    </row>
    <row r="11" spans="1:4" ht="89.25" x14ac:dyDescent="0.25">
      <c r="A11" s="24" t="s">
        <v>8</v>
      </c>
      <c r="B11" s="25" t="s">
        <v>9</v>
      </c>
      <c r="C11" s="26">
        <v>5555</v>
      </c>
      <c r="D11" s="26">
        <v>5610</v>
      </c>
    </row>
    <row r="12" spans="1:4" ht="140.25" x14ac:dyDescent="0.25">
      <c r="A12" s="24" t="s">
        <v>10</v>
      </c>
      <c r="B12" s="25" t="s">
        <v>11</v>
      </c>
      <c r="C12" s="26">
        <v>75</v>
      </c>
      <c r="D12" s="26">
        <v>76</v>
      </c>
    </row>
    <row r="13" spans="1:4" ht="51" x14ac:dyDescent="0.25">
      <c r="A13" s="24" t="s">
        <v>12</v>
      </c>
      <c r="B13" s="25" t="s">
        <v>13</v>
      </c>
      <c r="C13" s="26">
        <v>25</v>
      </c>
      <c r="D13" s="26">
        <v>26</v>
      </c>
    </row>
    <row r="14" spans="1:4" ht="89.25" x14ac:dyDescent="0.25">
      <c r="A14" s="22" t="s">
        <v>311</v>
      </c>
      <c r="B14" s="27" t="s">
        <v>308</v>
      </c>
      <c r="C14" s="23">
        <f>C15+C16+C17</f>
        <v>9401.2000000000007</v>
      </c>
      <c r="D14" s="23">
        <f>D15+D16+D17</f>
        <v>9773</v>
      </c>
    </row>
    <row r="15" spans="1:4" ht="89.25" x14ac:dyDescent="0.25">
      <c r="A15" s="24" t="s">
        <v>312</v>
      </c>
      <c r="B15" s="25" t="s">
        <v>308</v>
      </c>
      <c r="C15" s="26">
        <v>3008.4</v>
      </c>
      <c r="D15" s="26">
        <v>3127.3</v>
      </c>
    </row>
    <row r="16" spans="1:4" ht="102" x14ac:dyDescent="0.25">
      <c r="A16" s="24" t="s">
        <v>313</v>
      </c>
      <c r="B16" s="25" t="s">
        <v>309</v>
      </c>
      <c r="C16" s="26">
        <v>47</v>
      </c>
      <c r="D16" s="26">
        <v>48.9</v>
      </c>
    </row>
    <row r="17" spans="1:4" ht="89.25" x14ac:dyDescent="0.25">
      <c r="A17" s="24" t="s">
        <v>314</v>
      </c>
      <c r="B17" s="25" t="s">
        <v>310</v>
      </c>
      <c r="C17" s="26">
        <v>6345.8</v>
      </c>
      <c r="D17" s="26">
        <v>6596.8</v>
      </c>
    </row>
    <row r="18" spans="1:4" x14ac:dyDescent="0.25">
      <c r="A18" s="22" t="s">
        <v>14</v>
      </c>
      <c r="B18" s="22" t="s">
        <v>15</v>
      </c>
      <c r="C18" s="23">
        <f>C19</f>
        <v>107</v>
      </c>
      <c r="D18" s="23">
        <f>D19</f>
        <v>107</v>
      </c>
    </row>
    <row r="19" spans="1:4" x14ac:dyDescent="0.25">
      <c r="A19" s="24" t="s">
        <v>16</v>
      </c>
      <c r="B19" s="24" t="s">
        <v>17</v>
      </c>
      <c r="C19" s="26">
        <v>107</v>
      </c>
      <c r="D19" s="26">
        <v>107</v>
      </c>
    </row>
    <row r="20" spans="1:4" x14ac:dyDescent="0.25">
      <c r="A20" s="22" t="s">
        <v>18</v>
      </c>
      <c r="B20" s="22" t="s">
        <v>19</v>
      </c>
      <c r="C20" s="23">
        <f>C21+C22+C23</f>
        <v>603</v>
      </c>
      <c r="D20" s="23">
        <f>D21+D22+D23</f>
        <v>603</v>
      </c>
    </row>
    <row r="21" spans="1:4" ht="63.75" x14ac:dyDescent="0.25">
      <c r="A21" s="24" t="s">
        <v>20</v>
      </c>
      <c r="B21" s="25" t="s">
        <v>253</v>
      </c>
      <c r="C21" s="26">
        <v>190</v>
      </c>
      <c r="D21" s="26">
        <v>190</v>
      </c>
    </row>
    <row r="22" spans="1:4" ht="51" x14ac:dyDescent="0.25">
      <c r="A22" s="24" t="s">
        <v>168</v>
      </c>
      <c r="B22" s="25" t="s">
        <v>170</v>
      </c>
      <c r="C22" s="26">
        <v>356</v>
      </c>
      <c r="D22" s="26">
        <v>356</v>
      </c>
    </row>
    <row r="23" spans="1:4" ht="51" x14ac:dyDescent="0.25">
      <c r="A23" s="24" t="s">
        <v>169</v>
      </c>
      <c r="B23" s="25" t="s">
        <v>171</v>
      </c>
      <c r="C23" s="26">
        <v>57</v>
      </c>
      <c r="D23" s="26">
        <v>57</v>
      </c>
    </row>
    <row r="24" spans="1:4" x14ac:dyDescent="0.25">
      <c r="A24" s="22" t="s">
        <v>21</v>
      </c>
      <c r="B24" s="22" t="s">
        <v>22</v>
      </c>
      <c r="C24" s="23">
        <f>C25</f>
        <v>102</v>
      </c>
      <c r="D24" s="23">
        <f>D25</f>
        <v>103</v>
      </c>
    </row>
    <row r="25" spans="1:4" ht="89.25" x14ac:dyDescent="0.25">
      <c r="A25" s="24" t="s">
        <v>23</v>
      </c>
      <c r="B25" s="24" t="s">
        <v>254</v>
      </c>
      <c r="C25" s="26">
        <v>102</v>
      </c>
      <c r="D25" s="26">
        <v>103</v>
      </c>
    </row>
    <row r="26" spans="1:4" ht="38.25" x14ac:dyDescent="0.25">
      <c r="A26" s="22" t="s">
        <v>24</v>
      </c>
      <c r="B26" s="27" t="s">
        <v>25</v>
      </c>
      <c r="C26" s="23">
        <f>C27</f>
        <v>322.10000000000002</v>
      </c>
      <c r="D26" s="23">
        <f>D27</f>
        <v>322.10000000000002</v>
      </c>
    </row>
    <row r="27" spans="1:4" ht="76.5" x14ac:dyDescent="0.25">
      <c r="A27" s="24" t="s">
        <v>26</v>
      </c>
      <c r="B27" s="112" t="s">
        <v>255</v>
      </c>
      <c r="C27" s="26">
        <v>322.10000000000002</v>
      </c>
      <c r="D27" s="26">
        <v>322.10000000000002</v>
      </c>
    </row>
    <row r="28" spans="1:4" x14ac:dyDescent="0.25">
      <c r="A28" s="22" t="s">
        <v>27</v>
      </c>
      <c r="B28" s="22" t="s">
        <v>28</v>
      </c>
      <c r="C28" s="23">
        <f>C29+C31+C34</f>
        <v>44124.800000000003</v>
      </c>
      <c r="D28" s="23">
        <f>D29+D31+D34</f>
        <v>44581.599999999999</v>
      </c>
    </row>
    <row r="29" spans="1:4" ht="25.5" x14ac:dyDescent="0.25">
      <c r="A29" s="22" t="s">
        <v>29</v>
      </c>
      <c r="B29" s="114" t="s">
        <v>166</v>
      </c>
      <c r="C29" s="23">
        <f>C30</f>
        <v>40842.400000000001</v>
      </c>
      <c r="D29" s="23">
        <f>D30</f>
        <v>41199.199999999997</v>
      </c>
    </row>
    <row r="30" spans="1:4" ht="25.5" x14ac:dyDescent="0.25">
      <c r="A30" s="24" t="s">
        <v>30</v>
      </c>
      <c r="B30" s="113" t="s">
        <v>256</v>
      </c>
      <c r="C30" s="26">
        <v>40842.400000000001</v>
      </c>
      <c r="D30" s="26">
        <v>41199.199999999997</v>
      </c>
    </row>
    <row r="31" spans="1:4" ht="38.25" x14ac:dyDescent="0.25">
      <c r="A31" s="22" t="s">
        <v>31</v>
      </c>
      <c r="B31" s="114" t="s">
        <v>167</v>
      </c>
      <c r="C31" s="23">
        <f>C32+C33</f>
        <v>875</v>
      </c>
      <c r="D31" s="23">
        <f>D32+D33</f>
        <v>875</v>
      </c>
    </row>
    <row r="32" spans="1:4" ht="38.25" x14ac:dyDescent="0.25">
      <c r="A32" s="24" t="s">
        <v>32</v>
      </c>
      <c r="B32" s="113" t="s">
        <v>257</v>
      </c>
      <c r="C32" s="26">
        <v>96</v>
      </c>
      <c r="D32" s="26">
        <v>96</v>
      </c>
    </row>
    <row r="33" spans="1:4" ht="51" x14ac:dyDescent="0.25">
      <c r="A33" s="24" t="s">
        <v>33</v>
      </c>
      <c r="B33" s="113" t="s">
        <v>258</v>
      </c>
      <c r="C33" s="26">
        <v>779</v>
      </c>
      <c r="D33" s="26">
        <v>779</v>
      </c>
    </row>
    <row r="34" spans="1:4" x14ac:dyDescent="0.25">
      <c r="A34" s="22" t="s">
        <v>34</v>
      </c>
      <c r="B34" s="22" t="s">
        <v>108</v>
      </c>
      <c r="C34" s="23">
        <f>C36+C35</f>
        <v>2407.4</v>
      </c>
      <c r="D34" s="23">
        <f>D36+D35</f>
        <v>2507.4</v>
      </c>
    </row>
    <row r="35" spans="1:4" ht="63.75" x14ac:dyDescent="0.25">
      <c r="A35" s="24" t="s">
        <v>269</v>
      </c>
      <c r="B35" s="24" t="s">
        <v>270</v>
      </c>
      <c r="C35" s="26">
        <v>100</v>
      </c>
      <c r="D35" s="26">
        <v>200</v>
      </c>
    </row>
    <row r="36" spans="1:4" ht="38.25" x14ac:dyDescent="0.25">
      <c r="A36" s="24" t="s">
        <v>35</v>
      </c>
      <c r="B36" s="113" t="s">
        <v>259</v>
      </c>
      <c r="C36" s="26">
        <v>2307.4</v>
      </c>
      <c r="D36" s="26">
        <v>2307.4</v>
      </c>
    </row>
    <row r="37" spans="1:4" x14ac:dyDescent="0.25">
      <c r="A37" s="28"/>
      <c r="B37" s="22" t="s">
        <v>36</v>
      </c>
      <c r="C37" s="23">
        <f>C8+C28</f>
        <v>60315.100000000006</v>
      </c>
      <c r="D37" s="23">
        <f>D8+D28</f>
        <v>61201.7</v>
      </c>
    </row>
  </sheetData>
  <mergeCells count="6">
    <mergeCell ref="A2:D2"/>
    <mergeCell ref="A5:A6"/>
    <mergeCell ref="B5:B6"/>
    <mergeCell ref="C5:C6"/>
    <mergeCell ref="D5:D6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opLeftCell="A146" workbookViewId="0">
      <selection activeCell="A158" sqref="A158"/>
    </sheetView>
  </sheetViews>
  <sheetFormatPr defaultRowHeight="15" x14ac:dyDescent="0.25"/>
  <cols>
    <col min="1" max="1" width="45.85546875" customWidth="1"/>
    <col min="2" max="2" width="4.140625" style="7" customWidth="1"/>
    <col min="3" max="3" width="5" style="7" customWidth="1"/>
    <col min="4" max="4" width="4.85546875" style="7" customWidth="1"/>
    <col min="5" max="5" width="3.5703125" style="7" bestFit="1" customWidth="1"/>
    <col min="6" max="6" width="6.5703125" style="7" customWidth="1"/>
    <col min="7" max="7" width="6" style="7" customWidth="1"/>
    <col min="8" max="8" width="10.42578125" customWidth="1"/>
    <col min="9" max="9" width="14.140625" customWidth="1"/>
  </cols>
  <sheetData>
    <row r="1" spans="1:10" ht="30.75" customHeight="1" x14ac:dyDescent="0.25">
      <c r="A1" s="176"/>
      <c r="B1" s="6" t="s">
        <v>79</v>
      </c>
      <c r="E1" s="177" t="s">
        <v>360</v>
      </c>
      <c r="F1" s="177"/>
      <c r="G1" s="177"/>
      <c r="H1" s="177"/>
      <c r="I1" s="173"/>
    </row>
    <row r="2" spans="1:10" x14ac:dyDescent="0.25">
      <c r="A2" s="176"/>
      <c r="B2" s="8"/>
      <c r="E2" s="177"/>
      <c r="F2" s="177"/>
      <c r="G2" s="177"/>
      <c r="H2" s="177"/>
      <c r="I2" s="173"/>
    </row>
    <row r="3" spans="1:10" ht="82.5" customHeight="1" x14ac:dyDescent="0.25">
      <c r="A3" s="171" t="s">
        <v>280</v>
      </c>
      <c r="B3" s="173"/>
      <c r="C3" s="173"/>
      <c r="D3" s="173"/>
      <c r="E3" s="173"/>
      <c r="F3" s="173"/>
      <c r="G3" s="173"/>
      <c r="H3" s="173"/>
      <c r="I3" s="173"/>
    </row>
    <row r="4" spans="1:10" ht="15.75" x14ac:dyDescent="0.25">
      <c r="A4" s="5"/>
    </row>
    <row r="5" spans="1:10" x14ac:dyDescent="0.25">
      <c r="A5" s="178" t="s">
        <v>0</v>
      </c>
      <c r="B5" s="175"/>
      <c r="C5" s="175"/>
      <c r="D5" s="175"/>
      <c r="E5" s="175"/>
      <c r="F5" s="175"/>
      <c r="G5" s="175"/>
      <c r="H5" s="175"/>
      <c r="I5" s="175"/>
    </row>
    <row r="6" spans="1:10" x14ac:dyDescent="0.25">
      <c r="A6" s="179" t="s">
        <v>39</v>
      </c>
      <c r="B6" s="182" t="s">
        <v>40</v>
      </c>
      <c r="C6" s="182" t="s">
        <v>41</v>
      </c>
      <c r="D6" s="183" t="s">
        <v>42</v>
      </c>
      <c r="E6" s="183"/>
      <c r="F6" s="183"/>
      <c r="G6" s="183"/>
      <c r="H6" s="184" t="s">
        <v>43</v>
      </c>
      <c r="I6" s="180" t="s">
        <v>276</v>
      </c>
    </row>
    <row r="7" spans="1:10" x14ac:dyDescent="0.25">
      <c r="A7" s="179"/>
      <c r="B7" s="182"/>
      <c r="C7" s="182"/>
      <c r="D7" s="50" t="s">
        <v>44</v>
      </c>
      <c r="E7" s="50" t="s">
        <v>45</v>
      </c>
      <c r="F7" s="50" t="s">
        <v>237</v>
      </c>
      <c r="G7" s="50" t="s">
        <v>46</v>
      </c>
      <c r="H7" s="185"/>
      <c r="I7" s="181"/>
    </row>
    <row r="8" spans="1:10" x14ac:dyDescent="0.25">
      <c r="A8" s="60">
        <v>1</v>
      </c>
      <c r="B8" s="60">
        <v>2</v>
      </c>
      <c r="C8" s="60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 t="s">
        <v>242</v>
      </c>
    </row>
    <row r="9" spans="1:10" x14ac:dyDescent="0.25">
      <c r="A9" s="61" t="s">
        <v>47</v>
      </c>
      <c r="B9" s="62" t="s">
        <v>81</v>
      </c>
      <c r="C9" s="62" t="s">
        <v>82</v>
      </c>
      <c r="D9" s="62" t="s">
        <v>82</v>
      </c>
      <c r="E9" s="62" t="s">
        <v>86</v>
      </c>
      <c r="F9" s="62" t="s">
        <v>82</v>
      </c>
      <c r="G9" s="62" t="s">
        <v>178</v>
      </c>
      <c r="H9" s="62" t="s">
        <v>84</v>
      </c>
      <c r="I9" s="38">
        <f>I10+I17+I40+I46+I53+I28</f>
        <v>31749.4</v>
      </c>
    </row>
    <row r="10" spans="1:10" ht="39" x14ac:dyDescent="0.25">
      <c r="A10" s="63" t="s">
        <v>48</v>
      </c>
      <c r="B10" s="34" t="s">
        <v>81</v>
      </c>
      <c r="C10" s="34" t="s">
        <v>85</v>
      </c>
      <c r="D10" s="34" t="s">
        <v>82</v>
      </c>
      <c r="E10" s="34" t="s">
        <v>86</v>
      </c>
      <c r="F10" s="34" t="s">
        <v>82</v>
      </c>
      <c r="G10" s="34" t="s">
        <v>178</v>
      </c>
      <c r="H10" s="34" t="s">
        <v>84</v>
      </c>
      <c r="I10" s="30">
        <f>I11</f>
        <v>1782.7</v>
      </c>
    </row>
    <row r="11" spans="1:10" ht="39" x14ac:dyDescent="0.25">
      <c r="A11" s="64" t="s">
        <v>316</v>
      </c>
      <c r="B11" s="32" t="s">
        <v>81</v>
      </c>
      <c r="C11" s="32" t="s">
        <v>85</v>
      </c>
      <c r="D11" s="32" t="s">
        <v>315</v>
      </c>
      <c r="E11" s="32" t="s">
        <v>86</v>
      </c>
      <c r="F11" s="32" t="s">
        <v>82</v>
      </c>
      <c r="G11" s="32" t="s">
        <v>178</v>
      </c>
      <c r="H11" s="32" t="s">
        <v>84</v>
      </c>
      <c r="I11" s="31">
        <f t="shared" ref="I11:I13" si="0">I12</f>
        <v>1782.7</v>
      </c>
      <c r="J11" s="118"/>
    </row>
    <row r="12" spans="1:10" ht="39" x14ac:dyDescent="0.25">
      <c r="A12" s="64" t="s">
        <v>179</v>
      </c>
      <c r="B12" s="32" t="s">
        <v>81</v>
      </c>
      <c r="C12" s="32" t="s">
        <v>85</v>
      </c>
      <c r="D12" s="32" t="s">
        <v>315</v>
      </c>
      <c r="E12" s="32" t="s">
        <v>88</v>
      </c>
      <c r="F12" s="32" t="s">
        <v>82</v>
      </c>
      <c r="G12" s="32" t="s">
        <v>178</v>
      </c>
      <c r="H12" s="32" t="s">
        <v>84</v>
      </c>
      <c r="I12" s="31">
        <f t="shared" si="0"/>
        <v>1782.7</v>
      </c>
    </row>
    <row r="13" spans="1:10" ht="39" x14ac:dyDescent="0.25">
      <c r="A13" s="64" t="s">
        <v>317</v>
      </c>
      <c r="B13" s="32" t="s">
        <v>81</v>
      </c>
      <c r="C13" s="32" t="s">
        <v>85</v>
      </c>
      <c r="D13" s="32" t="s">
        <v>315</v>
      </c>
      <c r="E13" s="32" t="s">
        <v>88</v>
      </c>
      <c r="F13" s="32" t="s">
        <v>87</v>
      </c>
      <c r="G13" s="32" t="s">
        <v>178</v>
      </c>
      <c r="H13" s="32" t="s">
        <v>84</v>
      </c>
      <c r="I13" s="31">
        <f t="shared" si="0"/>
        <v>1782.7</v>
      </c>
    </row>
    <row r="14" spans="1:10" x14ac:dyDescent="0.25">
      <c r="A14" s="65" t="s">
        <v>180</v>
      </c>
      <c r="B14" s="32" t="s">
        <v>81</v>
      </c>
      <c r="C14" s="32" t="s">
        <v>85</v>
      </c>
      <c r="D14" s="32" t="s">
        <v>315</v>
      </c>
      <c r="E14" s="32" t="s">
        <v>88</v>
      </c>
      <c r="F14" s="32" t="s">
        <v>87</v>
      </c>
      <c r="G14" s="32" t="s">
        <v>181</v>
      </c>
      <c r="H14" s="32" t="s">
        <v>84</v>
      </c>
      <c r="I14" s="31">
        <f>I15</f>
        <v>1782.7</v>
      </c>
    </row>
    <row r="15" spans="1:10" ht="63.75" x14ac:dyDescent="0.25">
      <c r="A15" s="65" t="s">
        <v>238</v>
      </c>
      <c r="B15" s="32" t="s">
        <v>81</v>
      </c>
      <c r="C15" s="32" t="s">
        <v>85</v>
      </c>
      <c r="D15" s="32" t="s">
        <v>315</v>
      </c>
      <c r="E15" s="32" t="s">
        <v>88</v>
      </c>
      <c r="F15" s="32" t="s">
        <v>87</v>
      </c>
      <c r="G15" s="32" t="s">
        <v>181</v>
      </c>
      <c r="H15" s="32" t="s">
        <v>163</v>
      </c>
      <c r="I15" s="31">
        <f>I16</f>
        <v>1782.7</v>
      </c>
    </row>
    <row r="16" spans="1:10" ht="25.5" x14ac:dyDescent="0.25">
      <c r="A16" s="65" t="s">
        <v>182</v>
      </c>
      <c r="B16" s="32" t="s">
        <v>81</v>
      </c>
      <c r="C16" s="32" t="s">
        <v>85</v>
      </c>
      <c r="D16" s="32" t="s">
        <v>315</v>
      </c>
      <c r="E16" s="32" t="s">
        <v>88</v>
      </c>
      <c r="F16" s="32" t="s">
        <v>87</v>
      </c>
      <c r="G16" s="32" t="s">
        <v>181</v>
      </c>
      <c r="H16" s="32" t="s">
        <v>183</v>
      </c>
      <c r="I16" s="31">
        <f>1773+9.7</f>
        <v>1782.7</v>
      </c>
    </row>
    <row r="17" spans="1:9" ht="51.75" x14ac:dyDescent="0.25">
      <c r="A17" s="67" t="s">
        <v>49</v>
      </c>
      <c r="B17" s="34" t="s">
        <v>81</v>
      </c>
      <c r="C17" s="34" t="s">
        <v>87</v>
      </c>
      <c r="D17" s="34" t="s">
        <v>82</v>
      </c>
      <c r="E17" s="34" t="s">
        <v>86</v>
      </c>
      <c r="F17" s="34" t="s">
        <v>82</v>
      </c>
      <c r="G17" s="34" t="s">
        <v>178</v>
      </c>
      <c r="H17" s="34" t="s">
        <v>84</v>
      </c>
      <c r="I17" s="30">
        <f>I18</f>
        <v>19085.5</v>
      </c>
    </row>
    <row r="18" spans="1:9" ht="39" x14ac:dyDescent="0.25">
      <c r="A18" s="66" t="s">
        <v>316</v>
      </c>
      <c r="B18" s="32" t="s">
        <v>81</v>
      </c>
      <c r="C18" s="32" t="s">
        <v>87</v>
      </c>
      <c r="D18" s="32" t="s">
        <v>315</v>
      </c>
      <c r="E18" s="32" t="s">
        <v>86</v>
      </c>
      <c r="F18" s="32" t="s">
        <v>82</v>
      </c>
      <c r="G18" s="32" t="s">
        <v>178</v>
      </c>
      <c r="H18" s="32" t="s">
        <v>84</v>
      </c>
      <c r="I18" s="31">
        <f t="shared" ref="I18:I19" si="1">I19</f>
        <v>19085.5</v>
      </c>
    </row>
    <row r="19" spans="1:9" ht="39" x14ac:dyDescent="0.25">
      <c r="A19" s="64" t="s">
        <v>179</v>
      </c>
      <c r="B19" s="32" t="s">
        <v>81</v>
      </c>
      <c r="C19" s="32" t="s">
        <v>87</v>
      </c>
      <c r="D19" s="32" t="s">
        <v>315</v>
      </c>
      <c r="E19" s="32" t="s">
        <v>88</v>
      </c>
      <c r="F19" s="32" t="s">
        <v>82</v>
      </c>
      <c r="G19" s="32" t="s">
        <v>178</v>
      </c>
      <c r="H19" s="32" t="s">
        <v>84</v>
      </c>
      <c r="I19" s="31">
        <f t="shared" si="1"/>
        <v>19085.5</v>
      </c>
    </row>
    <row r="20" spans="1:9" ht="39" x14ac:dyDescent="0.25">
      <c r="A20" s="64" t="s">
        <v>318</v>
      </c>
      <c r="B20" s="32" t="s">
        <v>81</v>
      </c>
      <c r="C20" s="32" t="s">
        <v>87</v>
      </c>
      <c r="D20" s="32" t="s">
        <v>315</v>
      </c>
      <c r="E20" s="32" t="s">
        <v>88</v>
      </c>
      <c r="F20" s="32" t="s">
        <v>81</v>
      </c>
      <c r="G20" s="32" t="s">
        <v>178</v>
      </c>
      <c r="H20" s="32" t="s">
        <v>84</v>
      </c>
      <c r="I20" s="31">
        <f>I21</f>
        <v>19085.5</v>
      </c>
    </row>
    <row r="21" spans="1:9" ht="26.25" x14ac:dyDescent="0.25">
      <c r="A21" s="66" t="s">
        <v>184</v>
      </c>
      <c r="B21" s="32" t="s">
        <v>81</v>
      </c>
      <c r="C21" s="32" t="s">
        <v>87</v>
      </c>
      <c r="D21" s="32" t="s">
        <v>315</v>
      </c>
      <c r="E21" s="32" t="s">
        <v>88</v>
      </c>
      <c r="F21" s="32" t="s">
        <v>81</v>
      </c>
      <c r="G21" s="32" t="s">
        <v>185</v>
      </c>
      <c r="H21" s="32" t="s">
        <v>84</v>
      </c>
      <c r="I21" s="31">
        <f>I22+I24+I26</f>
        <v>19085.5</v>
      </c>
    </row>
    <row r="22" spans="1:9" ht="63.75" x14ac:dyDescent="0.25">
      <c r="A22" s="65" t="s">
        <v>238</v>
      </c>
      <c r="B22" s="32" t="s">
        <v>81</v>
      </c>
      <c r="C22" s="32" t="s">
        <v>87</v>
      </c>
      <c r="D22" s="32" t="s">
        <v>315</v>
      </c>
      <c r="E22" s="32" t="s">
        <v>88</v>
      </c>
      <c r="F22" s="32" t="s">
        <v>81</v>
      </c>
      <c r="G22" s="32" t="s">
        <v>185</v>
      </c>
      <c r="H22" s="32" t="s">
        <v>163</v>
      </c>
      <c r="I22" s="31">
        <f>I23</f>
        <v>18895.099999999999</v>
      </c>
    </row>
    <row r="23" spans="1:9" ht="25.5" x14ac:dyDescent="0.25">
      <c r="A23" s="65" t="s">
        <v>182</v>
      </c>
      <c r="B23" s="32" t="s">
        <v>81</v>
      </c>
      <c r="C23" s="32" t="s">
        <v>87</v>
      </c>
      <c r="D23" s="32" t="s">
        <v>315</v>
      </c>
      <c r="E23" s="32" t="s">
        <v>88</v>
      </c>
      <c r="F23" s="32" t="s">
        <v>81</v>
      </c>
      <c r="G23" s="32" t="s">
        <v>185</v>
      </c>
      <c r="H23" s="32" t="s">
        <v>183</v>
      </c>
      <c r="I23" s="31">
        <f>18904.8-9.7</f>
        <v>18895.099999999999</v>
      </c>
    </row>
    <row r="24" spans="1:9" ht="25.5" x14ac:dyDescent="0.25">
      <c r="A24" s="65" t="s">
        <v>239</v>
      </c>
      <c r="B24" s="32" t="s">
        <v>81</v>
      </c>
      <c r="C24" s="32" t="s">
        <v>87</v>
      </c>
      <c r="D24" s="32" t="s">
        <v>315</v>
      </c>
      <c r="E24" s="32" t="s">
        <v>88</v>
      </c>
      <c r="F24" s="32" t="s">
        <v>81</v>
      </c>
      <c r="G24" s="32" t="s">
        <v>185</v>
      </c>
      <c r="H24" s="32" t="s">
        <v>96</v>
      </c>
      <c r="I24" s="31">
        <f>I25</f>
        <v>186.2</v>
      </c>
    </row>
    <row r="25" spans="1:9" ht="26.25" x14ac:dyDescent="0.25">
      <c r="A25" s="37" t="s">
        <v>155</v>
      </c>
      <c r="B25" s="32" t="s">
        <v>81</v>
      </c>
      <c r="C25" s="32" t="s">
        <v>87</v>
      </c>
      <c r="D25" s="32" t="s">
        <v>315</v>
      </c>
      <c r="E25" s="32" t="s">
        <v>88</v>
      </c>
      <c r="F25" s="32" t="s">
        <v>81</v>
      </c>
      <c r="G25" s="32" t="s">
        <v>185</v>
      </c>
      <c r="H25" s="32" t="s">
        <v>97</v>
      </c>
      <c r="I25" s="31">
        <v>186.2</v>
      </c>
    </row>
    <row r="26" spans="1:9" x14ac:dyDescent="0.25">
      <c r="A26" s="37" t="s">
        <v>50</v>
      </c>
      <c r="B26" s="32" t="s">
        <v>81</v>
      </c>
      <c r="C26" s="32" t="s">
        <v>87</v>
      </c>
      <c r="D26" s="32" t="s">
        <v>315</v>
      </c>
      <c r="E26" s="32" t="s">
        <v>88</v>
      </c>
      <c r="F26" s="32" t="s">
        <v>81</v>
      </c>
      <c r="G26" s="32" t="s">
        <v>185</v>
      </c>
      <c r="H26" s="32" t="s">
        <v>101</v>
      </c>
      <c r="I26" s="31">
        <f>I27</f>
        <v>4.2</v>
      </c>
    </row>
    <row r="27" spans="1:9" x14ac:dyDescent="0.25">
      <c r="A27" s="37" t="s">
        <v>107</v>
      </c>
      <c r="B27" s="32" t="s">
        <v>81</v>
      </c>
      <c r="C27" s="32" t="s">
        <v>87</v>
      </c>
      <c r="D27" s="32" t="s">
        <v>315</v>
      </c>
      <c r="E27" s="32" t="s">
        <v>88</v>
      </c>
      <c r="F27" s="32" t="s">
        <v>81</v>
      </c>
      <c r="G27" s="32" t="s">
        <v>185</v>
      </c>
      <c r="H27" s="32" t="s">
        <v>186</v>
      </c>
      <c r="I27" s="31">
        <v>4.2</v>
      </c>
    </row>
    <row r="28" spans="1:9" ht="39" x14ac:dyDescent="0.25">
      <c r="A28" s="39" t="s">
        <v>265</v>
      </c>
      <c r="B28" s="34" t="s">
        <v>81</v>
      </c>
      <c r="C28" s="34" t="s">
        <v>233</v>
      </c>
      <c r="D28" s="34" t="s">
        <v>82</v>
      </c>
      <c r="E28" s="34" t="s">
        <v>86</v>
      </c>
      <c r="F28" s="34" t="s">
        <v>82</v>
      </c>
      <c r="G28" s="34" t="s">
        <v>83</v>
      </c>
      <c r="H28" s="34" t="s">
        <v>84</v>
      </c>
      <c r="I28" s="30">
        <f>I29+I35</f>
        <v>19.899999999999999</v>
      </c>
    </row>
    <row r="29" spans="1:9" ht="77.25" x14ac:dyDescent="0.25">
      <c r="A29" s="66" t="s">
        <v>319</v>
      </c>
      <c r="B29" s="32" t="s">
        <v>81</v>
      </c>
      <c r="C29" s="32" t="s">
        <v>233</v>
      </c>
      <c r="D29" s="32" t="s">
        <v>190</v>
      </c>
      <c r="E29" s="32" t="s">
        <v>86</v>
      </c>
      <c r="F29" s="32" t="s">
        <v>82</v>
      </c>
      <c r="G29" s="32" t="s">
        <v>178</v>
      </c>
      <c r="H29" s="32" t="s">
        <v>84</v>
      </c>
      <c r="I29" s="31">
        <f t="shared" ref="I29:I32" si="2">I30</f>
        <v>0.9</v>
      </c>
    </row>
    <row r="30" spans="1:9" ht="26.25" x14ac:dyDescent="0.25">
      <c r="A30" s="37" t="s">
        <v>210</v>
      </c>
      <c r="B30" s="32" t="s">
        <v>81</v>
      </c>
      <c r="C30" s="32" t="s">
        <v>233</v>
      </c>
      <c r="D30" s="32" t="s">
        <v>190</v>
      </c>
      <c r="E30" s="32" t="s">
        <v>98</v>
      </c>
      <c r="F30" s="32" t="s">
        <v>82</v>
      </c>
      <c r="G30" s="32" t="s">
        <v>178</v>
      </c>
      <c r="H30" s="32" t="s">
        <v>84</v>
      </c>
      <c r="I30" s="31">
        <f t="shared" si="2"/>
        <v>0.9</v>
      </c>
    </row>
    <row r="31" spans="1:9" ht="26.25" x14ac:dyDescent="0.25">
      <c r="A31" s="37" t="s">
        <v>268</v>
      </c>
      <c r="B31" s="32" t="s">
        <v>81</v>
      </c>
      <c r="C31" s="32" t="s">
        <v>233</v>
      </c>
      <c r="D31" s="32" t="s">
        <v>190</v>
      </c>
      <c r="E31" s="32" t="s">
        <v>98</v>
      </c>
      <c r="F31" s="32" t="s">
        <v>81</v>
      </c>
      <c r="G31" s="32" t="s">
        <v>178</v>
      </c>
      <c r="H31" s="32" t="s">
        <v>84</v>
      </c>
      <c r="I31" s="31">
        <f t="shared" si="2"/>
        <v>0.9</v>
      </c>
    </row>
    <row r="32" spans="1:9" ht="69.75" customHeight="1" x14ac:dyDescent="0.25">
      <c r="A32" s="37" t="s">
        <v>267</v>
      </c>
      <c r="B32" s="32" t="s">
        <v>81</v>
      </c>
      <c r="C32" s="32" t="s">
        <v>233</v>
      </c>
      <c r="D32" s="32" t="s">
        <v>190</v>
      </c>
      <c r="E32" s="32" t="s">
        <v>98</v>
      </c>
      <c r="F32" s="32" t="s">
        <v>81</v>
      </c>
      <c r="G32" s="32" t="s">
        <v>266</v>
      </c>
      <c r="H32" s="32" t="s">
        <v>84</v>
      </c>
      <c r="I32" s="31">
        <f t="shared" si="2"/>
        <v>0.9</v>
      </c>
    </row>
    <row r="33" spans="1:9" x14ac:dyDescent="0.25">
      <c r="A33" s="37" t="s">
        <v>77</v>
      </c>
      <c r="B33" s="32" t="s">
        <v>81</v>
      </c>
      <c r="C33" s="32" t="s">
        <v>233</v>
      </c>
      <c r="D33" s="32" t="s">
        <v>190</v>
      </c>
      <c r="E33" s="32" t="s">
        <v>98</v>
      </c>
      <c r="F33" s="32" t="s">
        <v>81</v>
      </c>
      <c r="G33" s="32" t="s">
        <v>266</v>
      </c>
      <c r="H33" s="32" t="s">
        <v>235</v>
      </c>
      <c r="I33" s="31">
        <f>I34</f>
        <v>0.9</v>
      </c>
    </row>
    <row r="34" spans="1:9" x14ac:dyDescent="0.25">
      <c r="A34" s="59" t="s">
        <v>108</v>
      </c>
      <c r="B34" s="32" t="s">
        <v>81</v>
      </c>
      <c r="C34" s="32" t="s">
        <v>233</v>
      </c>
      <c r="D34" s="32" t="s">
        <v>190</v>
      </c>
      <c r="E34" s="32" t="s">
        <v>98</v>
      </c>
      <c r="F34" s="32" t="s">
        <v>81</v>
      </c>
      <c r="G34" s="32" t="s">
        <v>266</v>
      </c>
      <c r="H34" s="32" t="s">
        <v>236</v>
      </c>
      <c r="I34" s="31">
        <v>0.9</v>
      </c>
    </row>
    <row r="35" spans="1:9" x14ac:dyDescent="0.25">
      <c r="A35" s="37" t="s">
        <v>59</v>
      </c>
      <c r="B35" s="32" t="s">
        <v>81</v>
      </c>
      <c r="C35" s="32" t="s">
        <v>233</v>
      </c>
      <c r="D35" s="32" t="s">
        <v>100</v>
      </c>
      <c r="E35" s="32" t="s">
        <v>86</v>
      </c>
      <c r="F35" s="32" t="s">
        <v>82</v>
      </c>
      <c r="G35" s="32" t="s">
        <v>178</v>
      </c>
      <c r="H35" s="32" t="s">
        <v>84</v>
      </c>
      <c r="I35" s="31">
        <f t="shared" ref="I35:I37" si="3">I36</f>
        <v>19</v>
      </c>
    </row>
    <row r="36" spans="1:9" ht="39" x14ac:dyDescent="0.25">
      <c r="A36" s="37" t="s">
        <v>380</v>
      </c>
      <c r="B36" s="32" t="s">
        <v>81</v>
      </c>
      <c r="C36" s="32" t="s">
        <v>233</v>
      </c>
      <c r="D36" s="32" t="s">
        <v>100</v>
      </c>
      <c r="E36" s="32" t="s">
        <v>86</v>
      </c>
      <c r="F36" s="32" t="s">
        <v>85</v>
      </c>
      <c r="G36" s="32" t="s">
        <v>178</v>
      </c>
      <c r="H36" s="32" t="s">
        <v>84</v>
      </c>
      <c r="I36" s="31">
        <f t="shared" si="3"/>
        <v>19</v>
      </c>
    </row>
    <row r="37" spans="1:9" ht="50.25" customHeight="1" x14ac:dyDescent="0.25">
      <c r="A37" s="37" t="s">
        <v>379</v>
      </c>
      <c r="B37" s="32" t="s">
        <v>81</v>
      </c>
      <c r="C37" s="32" t="s">
        <v>233</v>
      </c>
      <c r="D37" s="32" t="s">
        <v>100</v>
      </c>
      <c r="E37" s="32" t="s">
        <v>86</v>
      </c>
      <c r="F37" s="32" t="s">
        <v>85</v>
      </c>
      <c r="G37" s="32" t="s">
        <v>266</v>
      </c>
      <c r="H37" s="32" t="s">
        <v>84</v>
      </c>
      <c r="I37" s="31">
        <f t="shared" si="3"/>
        <v>19</v>
      </c>
    </row>
    <row r="38" spans="1:9" x14ac:dyDescent="0.25">
      <c r="A38" s="37" t="s">
        <v>77</v>
      </c>
      <c r="B38" s="32" t="s">
        <v>81</v>
      </c>
      <c r="C38" s="32" t="s">
        <v>233</v>
      </c>
      <c r="D38" s="32" t="s">
        <v>100</v>
      </c>
      <c r="E38" s="32" t="s">
        <v>86</v>
      </c>
      <c r="F38" s="32" t="s">
        <v>85</v>
      </c>
      <c r="G38" s="32" t="s">
        <v>266</v>
      </c>
      <c r="H38" s="32" t="s">
        <v>235</v>
      </c>
      <c r="I38" s="31">
        <f>I39</f>
        <v>19</v>
      </c>
    </row>
    <row r="39" spans="1:9" x14ac:dyDescent="0.25">
      <c r="A39" s="59" t="s">
        <v>108</v>
      </c>
      <c r="B39" s="32" t="s">
        <v>81</v>
      </c>
      <c r="C39" s="32" t="s">
        <v>233</v>
      </c>
      <c r="D39" s="32" t="s">
        <v>100</v>
      </c>
      <c r="E39" s="32" t="s">
        <v>86</v>
      </c>
      <c r="F39" s="32" t="s">
        <v>85</v>
      </c>
      <c r="G39" s="32" t="s">
        <v>266</v>
      </c>
      <c r="H39" s="32" t="s">
        <v>236</v>
      </c>
      <c r="I39" s="31">
        <v>19</v>
      </c>
    </row>
    <row r="40" spans="1:9" x14ac:dyDescent="0.25">
      <c r="A40" s="54" t="s">
        <v>187</v>
      </c>
      <c r="B40" s="34" t="s">
        <v>81</v>
      </c>
      <c r="C40" s="34" t="s">
        <v>91</v>
      </c>
      <c r="D40" s="34" t="s">
        <v>82</v>
      </c>
      <c r="E40" s="34" t="s">
        <v>86</v>
      </c>
      <c r="F40" s="34" t="s">
        <v>82</v>
      </c>
      <c r="G40" s="34" t="s">
        <v>178</v>
      </c>
      <c r="H40" s="34" t="s">
        <v>84</v>
      </c>
      <c r="I40" s="30">
        <f>I41</f>
        <v>174.2</v>
      </c>
    </row>
    <row r="41" spans="1:9" x14ac:dyDescent="0.25">
      <c r="A41" s="37" t="s">
        <v>59</v>
      </c>
      <c r="B41" s="32" t="s">
        <v>81</v>
      </c>
      <c r="C41" s="32" t="s">
        <v>91</v>
      </c>
      <c r="D41" s="32" t="s">
        <v>100</v>
      </c>
      <c r="E41" s="32" t="s">
        <v>86</v>
      </c>
      <c r="F41" s="32" t="s">
        <v>82</v>
      </c>
      <c r="G41" s="32" t="s">
        <v>178</v>
      </c>
      <c r="H41" s="32" t="s">
        <v>84</v>
      </c>
      <c r="I41" s="31">
        <f t="shared" ref="I41:I43" si="4">I42</f>
        <v>174.2</v>
      </c>
    </row>
    <row r="42" spans="1:9" ht="39" x14ac:dyDescent="0.25">
      <c r="A42" s="37" t="s">
        <v>213</v>
      </c>
      <c r="B42" s="32" t="s">
        <v>81</v>
      </c>
      <c r="C42" s="32" t="s">
        <v>91</v>
      </c>
      <c r="D42" s="32" t="s">
        <v>100</v>
      </c>
      <c r="E42" s="32" t="s">
        <v>86</v>
      </c>
      <c r="F42" s="32" t="s">
        <v>81</v>
      </c>
      <c r="G42" s="32" t="s">
        <v>178</v>
      </c>
      <c r="H42" s="32" t="s">
        <v>84</v>
      </c>
      <c r="I42" s="31">
        <f t="shared" si="4"/>
        <v>174.2</v>
      </c>
    </row>
    <row r="43" spans="1:9" ht="26.25" x14ac:dyDescent="0.25">
      <c r="A43" s="37" t="s">
        <v>263</v>
      </c>
      <c r="B43" s="32" t="s">
        <v>81</v>
      </c>
      <c r="C43" s="32" t="s">
        <v>91</v>
      </c>
      <c r="D43" s="32" t="s">
        <v>100</v>
      </c>
      <c r="E43" s="32" t="s">
        <v>86</v>
      </c>
      <c r="F43" s="32" t="s">
        <v>81</v>
      </c>
      <c r="G43" s="32" t="s">
        <v>188</v>
      </c>
      <c r="H43" s="32" t="s">
        <v>84</v>
      </c>
      <c r="I43" s="31">
        <f t="shared" si="4"/>
        <v>174.2</v>
      </c>
    </row>
    <row r="44" spans="1:9" ht="25.5" x14ac:dyDescent="0.25">
      <c r="A44" s="65" t="s">
        <v>239</v>
      </c>
      <c r="B44" s="32" t="s">
        <v>81</v>
      </c>
      <c r="C44" s="32" t="s">
        <v>91</v>
      </c>
      <c r="D44" s="32" t="s">
        <v>100</v>
      </c>
      <c r="E44" s="32" t="s">
        <v>86</v>
      </c>
      <c r="F44" s="32" t="s">
        <v>81</v>
      </c>
      <c r="G44" s="32" t="s">
        <v>188</v>
      </c>
      <c r="H44" s="32" t="s">
        <v>96</v>
      </c>
      <c r="I44" s="31">
        <f>I45</f>
        <v>174.2</v>
      </c>
    </row>
    <row r="45" spans="1:9" ht="26.25" x14ac:dyDescent="0.25">
      <c r="A45" s="37" t="s">
        <v>155</v>
      </c>
      <c r="B45" s="32" t="s">
        <v>81</v>
      </c>
      <c r="C45" s="32" t="s">
        <v>91</v>
      </c>
      <c r="D45" s="32" t="s">
        <v>100</v>
      </c>
      <c r="E45" s="32" t="s">
        <v>86</v>
      </c>
      <c r="F45" s="32" t="s">
        <v>81</v>
      </c>
      <c r="G45" s="32" t="s">
        <v>188</v>
      </c>
      <c r="H45" s="32" t="s">
        <v>97</v>
      </c>
      <c r="I45" s="31">
        <v>174.2</v>
      </c>
    </row>
    <row r="46" spans="1:9" x14ac:dyDescent="0.25">
      <c r="A46" s="51" t="s">
        <v>51</v>
      </c>
      <c r="B46" s="35" t="s">
        <v>81</v>
      </c>
      <c r="C46" s="35" t="s">
        <v>189</v>
      </c>
      <c r="D46" s="35" t="s">
        <v>82</v>
      </c>
      <c r="E46" s="35" t="s">
        <v>86</v>
      </c>
      <c r="F46" s="35" t="s">
        <v>82</v>
      </c>
      <c r="G46" s="35" t="s">
        <v>178</v>
      </c>
      <c r="H46" s="35" t="s">
        <v>84</v>
      </c>
      <c r="I46" s="36">
        <f>I47</f>
        <v>11</v>
      </c>
    </row>
    <row r="47" spans="1:9" ht="77.25" x14ac:dyDescent="0.25">
      <c r="A47" s="66" t="s">
        <v>319</v>
      </c>
      <c r="B47" s="32" t="s">
        <v>81</v>
      </c>
      <c r="C47" s="32" t="s">
        <v>189</v>
      </c>
      <c r="D47" s="32" t="s">
        <v>190</v>
      </c>
      <c r="E47" s="32" t="s">
        <v>86</v>
      </c>
      <c r="F47" s="32" t="s">
        <v>82</v>
      </c>
      <c r="G47" s="32" t="s">
        <v>178</v>
      </c>
      <c r="H47" s="32" t="s">
        <v>84</v>
      </c>
      <c r="I47" s="31">
        <f t="shared" ref="I47:I50" si="5">I48</f>
        <v>11</v>
      </c>
    </row>
    <row r="48" spans="1:9" ht="26.25" x14ac:dyDescent="0.25">
      <c r="A48" s="66" t="s">
        <v>385</v>
      </c>
      <c r="B48" s="32" t="s">
        <v>81</v>
      </c>
      <c r="C48" s="32" t="s">
        <v>189</v>
      </c>
      <c r="D48" s="32" t="s">
        <v>190</v>
      </c>
      <c r="E48" s="32" t="s">
        <v>104</v>
      </c>
      <c r="F48" s="32" t="s">
        <v>82</v>
      </c>
      <c r="G48" s="32" t="s">
        <v>178</v>
      </c>
      <c r="H48" s="32" t="s">
        <v>84</v>
      </c>
      <c r="I48" s="31">
        <f t="shared" si="5"/>
        <v>11</v>
      </c>
    </row>
    <row r="49" spans="1:9" ht="26.25" x14ac:dyDescent="0.25">
      <c r="A49" s="37" t="s">
        <v>191</v>
      </c>
      <c r="B49" s="32" t="s">
        <v>81</v>
      </c>
      <c r="C49" s="32" t="s">
        <v>189</v>
      </c>
      <c r="D49" s="32" t="s">
        <v>190</v>
      </c>
      <c r="E49" s="32" t="s">
        <v>104</v>
      </c>
      <c r="F49" s="32" t="s">
        <v>81</v>
      </c>
      <c r="G49" s="32" t="s">
        <v>178</v>
      </c>
      <c r="H49" s="32" t="s">
        <v>84</v>
      </c>
      <c r="I49" s="31">
        <f t="shared" si="5"/>
        <v>11</v>
      </c>
    </row>
    <row r="50" spans="1:9" x14ac:dyDescent="0.25">
      <c r="A50" s="37" t="s">
        <v>386</v>
      </c>
      <c r="B50" s="32" t="s">
        <v>81</v>
      </c>
      <c r="C50" s="32" t="s">
        <v>189</v>
      </c>
      <c r="D50" s="32" t="s">
        <v>190</v>
      </c>
      <c r="E50" s="32" t="s">
        <v>104</v>
      </c>
      <c r="F50" s="32" t="s">
        <v>81</v>
      </c>
      <c r="G50" s="32" t="s">
        <v>192</v>
      </c>
      <c r="H50" s="32" t="s">
        <v>84</v>
      </c>
      <c r="I50" s="31">
        <f t="shared" si="5"/>
        <v>11</v>
      </c>
    </row>
    <row r="51" spans="1:9" x14ac:dyDescent="0.25">
      <c r="A51" s="37" t="s">
        <v>50</v>
      </c>
      <c r="B51" s="32" t="s">
        <v>81</v>
      </c>
      <c r="C51" s="32" t="s">
        <v>189</v>
      </c>
      <c r="D51" s="32" t="s">
        <v>190</v>
      </c>
      <c r="E51" s="32" t="s">
        <v>104</v>
      </c>
      <c r="F51" s="32" t="s">
        <v>81</v>
      </c>
      <c r="G51" s="32" t="s">
        <v>192</v>
      </c>
      <c r="H51" s="32" t="s">
        <v>101</v>
      </c>
      <c r="I51" s="31">
        <f>I52</f>
        <v>11</v>
      </c>
    </row>
    <row r="52" spans="1:9" x14ac:dyDescent="0.25">
      <c r="A52" s="37" t="s">
        <v>52</v>
      </c>
      <c r="B52" s="32" t="s">
        <v>81</v>
      </c>
      <c r="C52" s="32" t="s">
        <v>189</v>
      </c>
      <c r="D52" s="32" t="s">
        <v>190</v>
      </c>
      <c r="E52" s="32" t="s">
        <v>104</v>
      </c>
      <c r="F52" s="32" t="s">
        <v>81</v>
      </c>
      <c r="G52" s="32" t="s">
        <v>192</v>
      </c>
      <c r="H52" s="32" t="s">
        <v>102</v>
      </c>
      <c r="I52" s="31">
        <v>11</v>
      </c>
    </row>
    <row r="53" spans="1:9" x14ac:dyDescent="0.25">
      <c r="A53" s="54" t="s">
        <v>53</v>
      </c>
      <c r="B53" s="34" t="s">
        <v>81</v>
      </c>
      <c r="C53" s="34" t="s">
        <v>94</v>
      </c>
      <c r="D53" s="34" t="s">
        <v>82</v>
      </c>
      <c r="E53" s="34" t="s">
        <v>86</v>
      </c>
      <c r="F53" s="34" t="s">
        <v>82</v>
      </c>
      <c r="G53" s="34" t="s">
        <v>178</v>
      </c>
      <c r="H53" s="34" t="s">
        <v>84</v>
      </c>
      <c r="I53" s="30">
        <f>I54+I60+I69+I74</f>
        <v>10676.1</v>
      </c>
    </row>
    <row r="54" spans="1:9" ht="39" x14ac:dyDescent="0.25">
      <c r="A54" s="41" t="s">
        <v>322</v>
      </c>
      <c r="B54" s="32" t="s">
        <v>81</v>
      </c>
      <c r="C54" s="32" t="s">
        <v>94</v>
      </c>
      <c r="D54" s="32" t="s">
        <v>85</v>
      </c>
      <c r="E54" s="32" t="s">
        <v>86</v>
      </c>
      <c r="F54" s="32" t="s">
        <v>82</v>
      </c>
      <c r="G54" s="32" t="s">
        <v>178</v>
      </c>
      <c r="H54" s="32" t="s">
        <v>84</v>
      </c>
      <c r="I54" s="31">
        <f t="shared" ref="I54:I56" si="6">I55</f>
        <v>50</v>
      </c>
    </row>
    <row r="55" spans="1:9" x14ac:dyDescent="0.25">
      <c r="A55" s="41" t="s">
        <v>193</v>
      </c>
      <c r="B55" s="33" t="s">
        <v>81</v>
      </c>
      <c r="C55" s="33" t="s">
        <v>94</v>
      </c>
      <c r="D55" s="33" t="s">
        <v>85</v>
      </c>
      <c r="E55" s="33" t="s">
        <v>88</v>
      </c>
      <c r="F55" s="33" t="s">
        <v>82</v>
      </c>
      <c r="G55" s="33" t="s">
        <v>178</v>
      </c>
      <c r="H55" s="34" t="s">
        <v>84</v>
      </c>
      <c r="I55" s="31">
        <f t="shared" si="6"/>
        <v>50</v>
      </c>
    </row>
    <row r="56" spans="1:9" ht="26.25" x14ac:dyDescent="0.25">
      <c r="A56" s="41" t="s">
        <v>194</v>
      </c>
      <c r="B56" s="32" t="s">
        <v>81</v>
      </c>
      <c r="C56" s="32" t="s">
        <v>94</v>
      </c>
      <c r="D56" s="32" t="s">
        <v>85</v>
      </c>
      <c r="E56" s="32" t="s">
        <v>88</v>
      </c>
      <c r="F56" s="32" t="s">
        <v>81</v>
      </c>
      <c r="G56" s="32" t="s">
        <v>178</v>
      </c>
      <c r="H56" s="32" t="s">
        <v>84</v>
      </c>
      <c r="I56" s="31">
        <f t="shared" si="6"/>
        <v>50</v>
      </c>
    </row>
    <row r="57" spans="1:9" x14ac:dyDescent="0.25">
      <c r="A57" s="41" t="s">
        <v>195</v>
      </c>
      <c r="B57" s="32" t="s">
        <v>81</v>
      </c>
      <c r="C57" s="32" t="s">
        <v>94</v>
      </c>
      <c r="D57" s="32" t="s">
        <v>85</v>
      </c>
      <c r="E57" s="32" t="s">
        <v>88</v>
      </c>
      <c r="F57" s="32" t="s">
        <v>81</v>
      </c>
      <c r="G57" s="32" t="s">
        <v>196</v>
      </c>
      <c r="H57" s="32" t="s">
        <v>84</v>
      </c>
      <c r="I57" s="31">
        <f>I58</f>
        <v>50</v>
      </c>
    </row>
    <row r="58" spans="1:9" ht="25.5" x14ac:dyDescent="0.25">
      <c r="A58" s="65" t="s">
        <v>239</v>
      </c>
      <c r="B58" s="32" t="s">
        <v>81</v>
      </c>
      <c r="C58" s="32" t="s">
        <v>94</v>
      </c>
      <c r="D58" s="32" t="s">
        <v>85</v>
      </c>
      <c r="E58" s="32" t="s">
        <v>88</v>
      </c>
      <c r="F58" s="32" t="s">
        <v>81</v>
      </c>
      <c r="G58" s="32" t="s">
        <v>196</v>
      </c>
      <c r="H58" s="32" t="s">
        <v>96</v>
      </c>
      <c r="I58" s="31">
        <f>I59</f>
        <v>50</v>
      </c>
    </row>
    <row r="59" spans="1:9" ht="26.25" x14ac:dyDescent="0.25">
      <c r="A59" s="37" t="s">
        <v>155</v>
      </c>
      <c r="B59" s="32" t="s">
        <v>81</v>
      </c>
      <c r="C59" s="32" t="s">
        <v>94</v>
      </c>
      <c r="D59" s="32" t="s">
        <v>85</v>
      </c>
      <c r="E59" s="32" t="s">
        <v>88</v>
      </c>
      <c r="F59" s="32" t="s">
        <v>81</v>
      </c>
      <c r="G59" s="32" t="s">
        <v>196</v>
      </c>
      <c r="H59" s="32" t="s">
        <v>97</v>
      </c>
      <c r="I59" s="31">
        <v>50</v>
      </c>
    </row>
    <row r="60" spans="1:9" ht="51.75" x14ac:dyDescent="0.25">
      <c r="A60" s="37" t="s">
        <v>323</v>
      </c>
      <c r="B60" s="32" t="s">
        <v>81</v>
      </c>
      <c r="C60" s="32" t="s">
        <v>94</v>
      </c>
      <c r="D60" s="32" t="s">
        <v>197</v>
      </c>
      <c r="E60" s="32" t="s">
        <v>86</v>
      </c>
      <c r="F60" s="32" t="s">
        <v>82</v>
      </c>
      <c r="G60" s="32" t="s">
        <v>178</v>
      </c>
      <c r="H60" s="32" t="s">
        <v>84</v>
      </c>
      <c r="I60" s="31">
        <f>I61</f>
        <v>33.5</v>
      </c>
    </row>
    <row r="61" spans="1:9" x14ac:dyDescent="0.25">
      <c r="A61" s="37" t="s">
        <v>198</v>
      </c>
      <c r="B61" s="32" t="s">
        <v>81</v>
      </c>
      <c r="C61" s="32" t="s">
        <v>94</v>
      </c>
      <c r="D61" s="32" t="s">
        <v>197</v>
      </c>
      <c r="E61" s="32" t="s">
        <v>88</v>
      </c>
      <c r="F61" s="32" t="s">
        <v>82</v>
      </c>
      <c r="G61" s="32" t="s">
        <v>178</v>
      </c>
      <c r="H61" s="32" t="s">
        <v>84</v>
      </c>
      <c r="I61" s="31">
        <f>I62</f>
        <v>33.5</v>
      </c>
    </row>
    <row r="62" spans="1:9" ht="26.25" x14ac:dyDescent="0.25">
      <c r="A62" s="37" t="s">
        <v>199</v>
      </c>
      <c r="B62" s="32" t="s">
        <v>81</v>
      </c>
      <c r="C62" s="32" t="s">
        <v>94</v>
      </c>
      <c r="D62" s="32" t="s">
        <v>197</v>
      </c>
      <c r="E62" s="32" t="s">
        <v>88</v>
      </c>
      <c r="F62" s="32" t="s">
        <v>89</v>
      </c>
      <c r="G62" s="32" t="s">
        <v>178</v>
      </c>
      <c r="H62" s="32" t="s">
        <v>84</v>
      </c>
      <c r="I62" s="31">
        <f>I63+I66</f>
        <v>33.5</v>
      </c>
    </row>
    <row r="63" spans="1:9" ht="26.25" x14ac:dyDescent="0.25">
      <c r="A63" s="41" t="s">
        <v>200</v>
      </c>
      <c r="B63" s="32" t="s">
        <v>81</v>
      </c>
      <c r="C63" s="32" t="s">
        <v>94</v>
      </c>
      <c r="D63" s="32" t="s">
        <v>197</v>
      </c>
      <c r="E63" s="32" t="s">
        <v>88</v>
      </c>
      <c r="F63" s="32" t="s">
        <v>89</v>
      </c>
      <c r="G63" s="32" t="s">
        <v>201</v>
      </c>
      <c r="H63" s="32" t="s">
        <v>84</v>
      </c>
      <c r="I63" s="31">
        <f>I64</f>
        <v>23.4</v>
      </c>
    </row>
    <row r="64" spans="1:9" ht="63.75" x14ac:dyDescent="0.25">
      <c r="A64" s="65" t="s">
        <v>238</v>
      </c>
      <c r="B64" s="32" t="s">
        <v>81</v>
      </c>
      <c r="C64" s="32" t="s">
        <v>94</v>
      </c>
      <c r="D64" s="32" t="s">
        <v>197</v>
      </c>
      <c r="E64" s="32" t="s">
        <v>88</v>
      </c>
      <c r="F64" s="32" t="s">
        <v>89</v>
      </c>
      <c r="G64" s="32" t="s">
        <v>201</v>
      </c>
      <c r="H64" s="32" t="s">
        <v>163</v>
      </c>
      <c r="I64" s="31">
        <f>I65</f>
        <v>23.4</v>
      </c>
    </row>
    <row r="65" spans="1:9" ht="25.5" x14ac:dyDescent="0.25">
      <c r="A65" s="65" t="s">
        <v>182</v>
      </c>
      <c r="B65" s="32" t="s">
        <v>81</v>
      </c>
      <c r="C65" s="32" t="s">
        <v>94</v>
      </c>
      <c r="D65" s="32" t="s">
        <v>197</v>
      </c>
      <c r="E65" s="32" t="s">
        <v>88</v>
      </c>
      <c r="F65" s="32" t="s">
        <v>89</v>
      </c>
      <c r="G65" s="32" t="s">
        <v>201</v>
      </c>
      <c r="H65" s="32" t="s">
        <v>183</v>
      </c>
      <c r="I65" s="31">
        <v>23.4</v>
      </c>
    </row>
    <row r="66" spans="1:9" ht="39" x14ac:dyDescent="0.25">
      <c r="A66" s="117" t="s">
        <v>321</v>
      </c>
      <c r="B66" s="32" t="s">
        <v>81</v>
      </c>
      <c r="C66" s="32" t="s">
        <v>94</v>
      </c>
      <c r="D66" s="32" t="s">
        <v>197</v>
      </c>
      <c r="E66" s="32" t="s">
        <v>88</v>
      </c>
      <c r="F66" s="32" t="s">
        <v>89</v>
      </c>
      <c r="G66" s="32" t="s">
        <v>320</v>
      </c>
      <c r="H66" s="32" t="s">
        <v>84</v>
      </c>
      <c r="I66" s="31">
        <f>I67</f>
        <v>10.1</v>
      </c>
    </row>
    <row r="67" spans="1:9" ht="63.75" x14ac:dyDescent="0.25">
      <c r="A67" s="65" t="s">
        <v>238</v>
      </c>
      <c r="B67" s="32" t="s">
        <v>81</v>
      </c>
      <c r="C67" s="32" t="s">
        <v>94</v>
      </c>
      <c r="D67" s="32" t="s">
        <v>197</v>
      </c>
      <c r="E67" s="32" t="s">
        <v>88</v>
      </c>
      <c r="F67" s="32" t="s">
        <v>89</v>
      </c>
      <c r="G67" s="32" t="s">
        <v>320</v>
      </c>
      <c r="H67" s="32" t="s">
        <v>163</v>
      </c>
      <c r="I67" s="31">
        <f>I68</f>
        <v>10.1</v>
      </c>
    </row>
    <row r="68" spans="1:9" ht="25.5" x14ac:dyDescent="0.25">
      <c r="A68" s="65" t="s">
        <v>182</v>
      </c>
      <c r="B68" s="32" t="s">
        <v>81</v>
      </c>
      <c r="C68" s="32" t="s">
        <v>94</v>
      </c>
      <c r="D68" s="32" t="s">
        <v>197</v>
      </c>
      <c r="E68" s="32" t="s">
        <v>88</v>
      </c>
      <c r="F68" s="32" t="s">
        <v>89</v>
      </c>
      <c r="G68" s="32" t="s">
        <v>320</v>
      </c>
      <c r="H68" s="32" t="s">
        <v>183</v>
      </c>
      <c r="I68" s="31">
        <v>10.1</v>
      </c>
    </row>
    <row r="69" spans="1:9" ht="39" x14ac:dyDescent="0.25">
      <c r="A69" s="41" t="s">
        <v>202</v>
      </c>
      <c r="B69" s="32" t="s">
        <v>81</v>
      </c>
      <c r="C69" s="32" t="s">
        <v>94</v>
      </c>
      <c r="D69" s="32" t="s">
        <v>197</v>
      </c>
      <c r="E69" s="32" t="s">
        <v>95</v>
      </c>
      <c r="F69" s="32" t="s">
        <v>82</v>
      </c>
      <c r="G69" s="32" t="s">
        <v>178</v>
      </c>
      <c r="H69" s="32" t="s">
        <v>84</v>
      </c>
      <c r="I69" s="31">
        <f t="shared" ref="I69:I70" si="7">I70</f>
        <v>50</v>
      </c>
    </row>
    <row r="70" spans="1:9" ht="39" x14ac:dyDescent="0.25">
      <c r="A70" s="41" t="s">
        <v>203</v>
      </c>
      <c r="B70" s="32" t="s">
        <v>81</v>
      </c>
      <c r="C70" s="32" t="s">
        <v>94</v>
      </c>
      <c r="D70" s="32" t="s">
        <v>197</v>
      </c>
      <c r="E70" s="32" t="s">
        <v>95</v>
      </c>
      <c r="F70" s="32" t="s">
        <v>81</v>
      </c>
      <c r="G70" s="32" t="s">
        <v>178</v>
      </c>
      <c r="H70" s="32" t="s">
        <v>84</v>
      </c>
      <c r="I70" s="31">
        <f t="shared" si="7"/>
        <v>50</v>
      </c>
    </row>
    <row r="71" spans="1:9" ht="26.25" x14ac:dyDescent="0.25">
      <c r="A71" s="41" t="s">
        <v>54</v>
      </c>
      <c r="B71" s="32" t="s">
        <v>81</v>
      </c>
      <c r="C71" s="32" t="s">
        <v>94</v>
      </c>
      <c r="D71" s="32" t="s">
        <v>197</v>
      </c>
      <c r="E71" s="32" t="s">
        <v>95</v>
      </c>
      <c r="F71" s="32" t="s">
        <v>81</v>
      </c>
      <c r="G71" s="32" t="s">
        <v>204</v>
      </c>
      <c r="H71" s="32" t="s">
        <v>84</v>
      </c>
      <c r="I71" s="31">
        <f>I72</f>
        <v>50</v>
      </c>
    </row>
    <row r="72" spans="1:9" ht="25.5" x14ac:dyDescent="0.25">
      <c r="A72" s="65" t="s">
        <v>239</v>
      </c>
      <c r="B72" s="32" t="s">
        <v>81</v>
      </c>
      <c r="C72" s="32" t="s">
        <v>94</v>
      </c>
      <c r="D72" s="32" t="s">
        <v>197</v>
      </c>
      <c r="E72" s="32" t="s">
        <v>95</v>
      </c>
      <c r="F72" s="32" t="s">
        <v>81</v>
      </c>
      <c r="G72" s="32" t="s">
        <v>204</v>
      </c>
      <c r="H72" s="32" t="s">
        <v>96</v>
      </c>
      <c r="I72" s="31">
        <f>I73</f>
        <v>50</v>
      </c>
    </row>
    <row r="73" spans="1:9" ht="26.25" x14ac:dyDescent="0.25">
      <c r="A73" s="37" t="s">
        <v>155</v>
      </c>
      <c r="B73" s="32" t="s">
        <v>81</v>
      </c>
      <c r="C73" s="32" t="s">
        <v>94</v>
      </c>
      <c r="D73" s="32" t="s">
        <v>197</v>
      </c>
      <c r="E73" s="32" t="s">
        <v>95</v>
      </c>
      <c r="F73" s="32" t="s">
        <v>81</v>
      </c>
      <c r="G73" s="32" t="s">
        <v>204</v>
      </c>
      <c r="H73" s="32" t="s">
        <v>97</v>
      </c>
      <c r="I73" s="31">
        <v>50</v>
      </c>
    </row>
    <row r="74" spans="1:9" ht="39" x14ac:dyDescent="0.25">
      <c r="A74" s="66" t="s">
        <v>316</v>
      </c>
      <c r="B74" s="32" t="s">
        <v>81</v>
      </c>
      <c r="C74" s="32" t="s">
        <v>94</v>
      </c>
      <c r="D74" s="32" t="s">
        <v>315</v>
      </c>
      <c r="E74" s="32" t="s">
        <v>86</v>
      </c>
      <c r="F74" s="32" t="s">
        <v>82</v>
      </c>
      <c r="G74" s="32" t="s">
        <v>178</v>
      </c>
      <c r="H74" s="32" t="s">
        <v>84</v>
      </c>
      <c r="I74" s="31">
        <f>I75</f>
        <v>10542.6</v>
      </c>
    </row>
    <row r="75" spans="1:9" ht="26.25" x14ac:dyDescent="0.25">
      <c r="A75" s="66" t="s">
        <v>210</v>
      </c>
      <c r="B75" s="32" t="s">
        <v>81</v>
      </c>
      <c r="C75" s="32" t="s">
        <v>94</v>
      </c>
      <c r="D75" s="32" t="s">
        <v>315</v>
      </c>
      <c r="E75" s="32" t="s">
        <v>88</v>
      </c>
      <c r="F75" s="32" t="s">
        <v>82</v>
      </c>
      <c r="G75" s="32" t="s">
        <v>178</v>
      </c>
      <c r="H75" s="32" t="s">
        <v>84</v>
      </c>
      <c r="I75" s="31">
        <f>I76+I84</f>
        <v>10542.6</v>
      </c>
    </row>
    <row r="76" spans="1:9" ht="51.75" x14ac:dyDescent="0.25">
      <c r="A76" s="37" t="s">
        <v>325</v>
      </c>
      <c r="B76" s="32" t="s">
        <v>81</v>
      </c>
      <c r="C76" s="32" t="s">
        <v>94</v>
      </c>
      <c r="D76" s="32" t="s">
        <v>315</v>
      </c>
      <c r="E76" s="32" t="s">
        <v>88</v>
      </c>
      <c r="F76" s="32" t="s">
        <v>85</v>
      </c>
      <c r="G76" s="32" t="s">
        <v>178</v>
      </c>
      <c r="H76" s="32" t="s">
        <v>84</v>
      </c>
      <c r="I76" s="31">
        <f>I77</f>
        <v>9837.6</v>
      </c>
    </row>
    <row r="77" spans="1:9" ht="26.25" x14ac:dyDescent="0.25">
      <c r="A77" s="37" t="s">
        <v>211</v>
      </c>
      <c r="B77" s="32" t="s">
        <v>81</v>
      </c>
      <c r="C77" s="32" t="s">
        <v>94</v>
      </c>
      <c r="D77" s="32" t="s">
        <v>315</v>
      </c>
      <c r="E77" s="32" t="s">
        <v>88</v>
      </c>
      <c r="F77" s="32" t="s">
        <v>85</v>
      </c>
      <c r="G77" s="32" t="s">
        <v>212</v>
      </c>
      <c r="H77" s="32" t="s">
        <v>84</v>
      </c>
      <c r="I77" s="31">
        <f>I78+I80+I82</f>
        <v>9837.6</v>
      </c>
    </row>
    <row r="78" spans="1:9" ht="63.75" x14ac:dyDescent="0.25">
      <c r="A78" s="65" t="s">
        <v>238</v>
      </c>
      <c r="B78" s="32" t="s">
        <v>81</v>
      </c>
      <c r="C78" s="32" t="s">
        <v>94</v>
      </c>
      <c r="D78" s="32" t="s">
        <v>315</v>
      </c>
      <c r="E78" s="32" t="s">
        <v>88</v>
      </c>
      <c r="F78" s="32" t="s">
        <v>85</v>
      </c>
      <c r="G78" s="32" t="s">
        <v>212</v>
      </c>
      <c r="H78" s="32" t="s">
        <v>163</v>
      </c>
      <c r="I78" s="31">
        <f>I79</f>
        <v>7256.8</v>
      </c>
    </row>
    <row r="79" spans="1:9" x14ac:dyDescent="0.25">
      <c r="A79" s="37" t="s">
        <v>56</v>
      </c>
      <c r="B79" s="32" t="s">
        <v>81</v>
      </c>
      <c r="C79" s="32" t="s">
        <v>94</v>
      </c>
      <c r="D79" s="32" t="s">
        <v>315</v>
      </c>
      <c r="E79" s="32" t="s">
        <v>88</v>
      </c>
      <c r="F79" s="32" t="s">
        <v>85</v>
      </c>
      <c r="G79" s="32" t="s">
        <v>212</v>
      </c>
      <c r="H79" s="32" t="s">
        <v>164</v>
      </c>
      <c r="I79" s="31">
        <v>7256.8</v>
      </c>
    </row>
    <row r="80" spans="1:9" ht="25.5" x14ac:dyDescent="0.25">
      <c r="A80" s="65" t="s">
        <v>239</v>
      </c>
      <c r="B80" s="32" t="s">
        <v>81</v>
      </c>
      <c r="C80" s="32" t="s">
        <v>94</v>
      </c>
      <c r="D80" s="32" t="s">
        <v>315</v>
      </c>
      <c r="E80" s="32" t="s">
        <v>88</v>
      </c>
      <c r="F80" s="32" t="s">
        <v>85</v>
      </c>
      <c r="G80" s="32" t="s">
        <v>212</v>
      </c>
      <c r="H80" s="32" t="s">
        <v>96</v>
      </c>
      <c r="I80" s="31">
        <f>I81</f>
        <v>2478.8000000000002</v>
      </c>
    </row>
    <row r="81" spans="1:9" ht="26.25" x14ac:dyDescent="0.25">
      <c r="A81" s="37" t="s">
        <v>155</v>
      </c>
      <c r="B81" s="32" t="s">
        <v>81</v>
      </c>
      <c r="C81" s="32" t="s">
        <v>94</v>
      </c>
      <c r="D81" s="32" t="s">
        <v>315</v>
      </c>
      <c r="E81" s="32" t="s">
        <v>88</v>
      </c>
      <c r="F81" s="32" t="s">
        <v>85</v>
      </c>
      <c r="G81" s="32" t="s">
        <v>212</v>
      </c>
      <c r="H81" s="32" t="s">
        <v>97</v>
      </c>
      <c r="I81" s="31">
        <v>2478.8000000000002</v>
      </c>
    </row>
    <row r="82" spans="1:9" x14ac:dyDescent="0.25">
      <c r="A82" s="37" t="s">
        <v>50</v>
      </c>
      <c r="B82" s="32" t="s">
        <v>81</v>
      </c>
      <c r="C82" s="32" t="s">
        <v>94</v>
      </c>
      <c r="D82" s="32" t="s">
        <v>315</v>
      </c>
      <c r="E82" s="32" t="s">
        <v>88</v>
      </c>
      <c r="F82" s="32" t="s">
        <v>85</v>
      </c>
      <c r="G82" s="32" t="s">
        <v>212</v>
      </c>
      <c r="H82" s="32" t="s">
        <v>101</v>
      </c>
      <c r="I82" s="31">
        <f>I83</f>
        <v>102</v>
      </c>
    </row>
    <row r="83" spans="1:9" x14ac:dyDescent="0.25">
      <c r="A83" s="37" t="s">
        <v>107</v>
      </c>
      <c r="B83" s="32" t="s">
        <v>81</v>
      </c>
      <c r="C83" s="32" t="s">
        <v>94</v>
      </c>
      <c r="D83" s="32" t="s">
        <v>315</v>
      </c>
      <c r="E83" s="32" t="s">
        <v>88</v>
      </c>
      <c r="F83" s="32" t="s">
        <v>85</v>
      </c>
      <c r="G83" s="32" t="s">
        <v>212</v>
      </c>
      <c r="H83" s="32" t="s">
        <v>186</v>
      </c>
      <c r="I83" s="31">
        <v>102</v>
      </c>
    </row>
    <row r="84" spans="1:9" ht="39" x14ac:dyDescent="0.25">
      <c r="A84" s="37" t="s">
        <v>326</v>
      </c>
      <c r="B84" s="32" t="s">
        <v>81</v>
      </c>
      <c r="C84" s="32" t="s">
        <v>94</v>
      </c>
      <c r="D84" s="32" t="s">
        <v>315</v>
      </c>
      <c r="E84" s="32" t="s">
        <v>88</v>
      </c>
      <c r="F84" s="32" t="s">
        <v>89</v>
      </c>
      <c r="G84" s="32" t="s">
        <v>178</v>
      </c>
      <c r="H84" s="32" t="s">
        <v>84</v>
      </c>
      <c r="I84" s="31">
        <f>I85</f>
        <v>705</v>
      </c>
    </row>
    <row r="85" spans="1:9" ht="26.25" x14ac:dyDescent="0.25">
      <c r="A85" s="37" t="s">
        <v>55</v>
      </c>
      <c r="B85" s="32" t="s">
        <v>81</v>
      </c>
      <c r="C85" s="32" t="s">
        <v>94</v>
      </c>
      <c r="D85" s="32" t="s">
        <v>315</v>
      </c>
      <c r="E85" s="32" t="s">
        <v>88</v>
      </c>
      <c r="F85" s="32" t="s">
        <v>89</v>
      </c>
      <c r="G85" s="32" t="s">
        <v>209</v>
      </c>
      <c r="H85" s="32" t="s">
        <v>84</v>
      </c>
      <c r="I85" s="31">
        <f t="shared" ref="I85" si="8">I86</f>
        <v>705</v>
      </c>
    </row>
    <row r="86" spans="1:9" ht="63.75" x14ac:dyDescent="0.25">
      <c r="A86" s="65" t="s">
        <v>238</v>
      </c>
      <c r="B86" s="32" t="s">
        <v>81</v>
      </c>
      <c r="C86" s="32" t="s">
        <v>94</v>
      </c>
      <c r="D86" s="32" t="s">
        <v>315</v>
      </c>
      <c r="E86" s="32" t="s">
        <v>88</v>
      </c>
      <c r="F86" s="32" t="s">
        <v>89</v>
      </c>
      <c r="G86" s="32" t="s">
        <v>209</v>
      </c>
      <c r="H86" s="32" t="s">
        <v>163</v>
      </c>
      <c r="I86" s="31">
        <f>I87</f>
        <v>705</v>
      </c>
    </row>
    <row r="87" spans="1:9" ht="25.5" x14ac:dyDescent="0.25">
      <c r="A87" s="65" t="s">
        <v>182</v>
      </c>
      <c r="B87" s="32" t="s">
        <v>81</v>
      </c>
      <c r="C87" s="32" t="s">
        <v>94</v>
      </c>
      <c r="D87" s="32" t="s">
        <v>315</v>
      </c>
      <c r="E87" s="32" t="s">
        <v>88</v>
      </c>
      <c r="F87" s="32" t="s">
        <v>89</v>
      </c>
      <c r="G87" s="32" t="s">
        <v>209</v>
      </c>
      <c r="H87" s="32" t="s">
        <v>183</v>
      </c>
      <c r="I87" s="31">
        <v>705</v>
      </c>
    </row>
    <row r="88" spans="1:9" x14ac:dyDescent="0.25">
      <c r="A88" s="61" t="s">
        <v>57</v>
      </c>
      <c r="B88" s="34" t="s">
        <v>85</v>
      </c>
      <c r="C88" s="34" t="s">
        <v>82</v>
      </c>
      <c r="D88" s="34" t="s">
        <v>82</v>
      </c>
      <c r="E88" s="34" t="s">
        <v>86</v>
      </c>
      <c r="F88" s="34" t="s">
        <v>82</v>
      </c>
      <c r="G88" s="34" t="s">
        <v>178</v>
      </c>
      <c r="H88" s="34" t="s">
        <v>84</v>
      </c>
      <c r="I88" s="38">
        <f>I89</f>
        <v>779</v>
      </c>
    </row>
    <row r="89" spans="1:9" x14ac:dyDescent="0.25">
      <c r="A89" s="52" t="s">
        <v>376</v>
      </c>
      <c r="B89" s="34" t="s">
        <v>85</v>
      </c>
      <c r="C89" s="34" t="s">
        <v>89</v>
      </c>
      <c r="D89" s="34" t="s">
        <v>82</v>
      </c>
      <c r="E89" s="34" t="s">
        <v>86</v>
      </c>
      <c r="F89" s="34" t="s">
        <v>82</v>
      </c>
      <c r="G89" s="34" t="s">
        <v>178</v>
      </c>
      <c r="H89" s="34" t="s">
        <v>84</v>
      </c>
      <c r="I89" s="30">
        <f>I90</f>
        <v>779</v>
      </c>
    </row>
    <row r="90" spans="1:9" ht="39" x14ac:dyDescent="0.25">
      <c r="A90" s="37" t="s">
        <v>213</v>
      </c>
      <c r="B90" s="32" t="s">
        <v>85</v>
      </c>
      <c r="C90" s="32" t="s">
        <v>89</v>
      </c>
      <c r="D90" s="32" t="s">
        <v>100</v>
      </c>
      <c r="E90" s="32" t="s">
        <v>86</v>
      </c>
      <c r="F90" s="32" t="s">
        <v>82</v>
      </c>
      <c r="G90" s="32" t="s">
        <v>178</v>
      </c>
      <c r="H90" s="32" t="s">
        <v>84</v>
      </c>
      <c r="I90" s="31">
        <f>I91</f>
        <v>779</v>
      </c>
    </row>
    <row r="91" spans="1:9" ht="38.25" x14ac:dyDescent="0.25">
      <c r="A91" s="53" t="s">
        <v>214</v>
      </c>
      <c r="B91" s="32" t="s">
        <v>85</v>
      </c>
      <c r="C91" s="32" t="s">
        <v>89</v>
      </c>
      <c r="D91" s="32" t="s">
        <v>100</v>
      </c>
      <c r="E91" s="32" t="s">
        <v>86</v>
      </c>
      <c r="F91" s="32" t="s">
        <v>81</v>
      </c>
      <c r="G91" s="32" t="s">
        <v>215</v>
      </c>
      <c r="H91" s="32" t="s">
        <v>84</v>
      </c>
      <c r="I91" s="31">
        <f>I92</f>
        <v>779</v>
      </c>
    </row>
    <row r="92" spans="1:9" ht="63.75" x14ac:dyDescent="0.25">
      <c r="A92" s="65" t="s">
        <v>238</v>
      </c>
      <c r="B92" s="32" t="s">
        <v>85</v>
      </c>
      <c r="C92" s="32" t="s">
        <v>89</v>
      </c>
      <c r="D92" s="32" t="s">
        <v>100</v>
      </c>
      <c r="E92" s="32" t="s">
        <v>86</v>
      </c>
      <c r="F92" s="32" t="s">
        <v>81</v>
      </c>
      <c r="G92" s="32" t="s">
        <v>215</v>
      </c>
      <c r="H92" s="32" t="s">
        <v>163</v>
      </c>
      <c r="I92" s="31">
        <f>I93</f>
        <v>779</v>
      </c>
    </row>
    <row r="93" spans="1:9" x14ac:dyDescent="0.25">
      <c r="A93" s="37" t="s">
        <v>56</v>
      </c>
      <c r="B93" s="32" t="s">
        <v>85</v>
      </c>
      <c r="C93" s="32" t="s">
        <v>89</v>
      </c>
      <c r="D93" s="32" t="s">
        <v>100</v>
      </c>
      <c r="E93" s="32" t="s">
        <v>86</v>
      </c>
      <c r="F93" s="32" t="s">
        <v>81</v>
      </c>
      <c r="G93" s="32" t="s">
        <v>215</v>
      </c>
      <c r="H93" s="32" t="s">
        <v>164</v>
      </c>
      <c r="I93" s="31">
        <v>779</v>
      </c>
    </row>
    <row r="94" spans="1:9" ht="27" x14ac:dyDescent="0.25">
      <c r="A94" s="69" t="s">
        <v>60</v>
      </c>
      <c r="B94" s="62" t="s">
        <v>89</v>
      </c>
      <c r="C94" s="62" t="s">
        <v>82</v>
      </c>
      <c r="D94" s="62" t="s">
        <v>82</v>
      </c>
      <c r="E94" s="62" t="s">
        <v>86</v>
      </c>
      <c r="F94" s="62" t="s">
        <v>82</v>
      </c>
      <c r="G94" s="62" t="s">
        <v>178</v>
      </c>
      <c r="H94" s="62" t="s">
        <v>84</v>
      </c>
      <c r="I94" s="38">
        <f>I95+I102</f>
        <v>1105.5999999999999</v>
      </c>
    </row>
    <row r="95" spans="1:9" x14ac:dyDescent="0.25">
      <c r="A95" s="39" t="s">
        <v>240</v>
      </c>
      <c r="B95" s="34" t="s">
        <v>89</v>
      </c>
      <c r="C95" s="34" t="s">
        <v>87</v>
      </c>
      <c r="D95" s="34" t="s">
        <v>82</v>
      </c>
      <c r="E95" s="34" t="s">
        <v>86</v>
      </c>
      <c r="F95" s="34" t="s">
        <v>82</v>
      </c>
      <c r="G95" s="34" t="s">
        <v>178</v>
      </c>
      <c r="H95" s="34" t="s">
        <v>84</v>
      </c>
      <c r="I95" s="30">
        <f>I96</f>
        <v>102</v>
      </c>
    </row>
    <row r="96" spans="1:9" ht="51.75" x14ac:dyDescent="0.25">
      <c r="A96" s="37" t="s">
        <v>359</v>
      </c>
      <c r="B96" s="32" t="s">
        <v>89</v>
      </c>
      <c r="C96" s="32" t="s">
        <v>87</v>
      </c>
      <c r="D96" s="32" t="s">
        <v>197</v>
      </c>
      <c r="E96" s="32" t="s">
        <v>86</v>
      </c>
      <c r="F96" s="32" t="s">
        <v>82</v>
      </c>
      <c r="G96" s="32" t="s">
        <v>178</v>
      </c>
      <c r="H96" s="32" t="s">
        <v>84</v>
      </c>
      <c r="I96" s="31">
        <f>I97</f>
        <v>102</v>
      </c>
    </row>
    <row r="97" spans="1:9" x14ac:dyDescent="0.25">
      <c r="A97" s="37" t="s">
        <v>198</v>
      </c>
      <c r="B97" s="32" t="s">
        <v>89</v>
      </c>
      <c r="C97" s="32" t="s">
        <v>87</v>
      </c>
      <c r="D97" s="32" t="s">
        <v>197</v>
      </c>
      <c r="E97" s="32" t="s">
        <v>88</v>
      </c>
      <c r="F97" s="32" t="s">
        <v>82</v>
      </c>
      <c r="G97" s="32" t="s">
        <v>178</v>
      </c>
      <c r="H97" s="32" t="s">
        <v>84</v>
      </c>
      <c r="I97" s="31">
        <f t="shared" ref="I97:I98" si="9">I98</f>
        <v>102</v>
      </c>
    </row>
    <row r="98" spans="1:9" ht="39" x14ac:dyDescent="0.25">
      <c r="A98" s="37" t="s">
        <v>216</v>
      </c>
      <c r="B98" s="32" t="s">
        <v>89</v>
      </c>
      <c r="C98" s="32" t="s">
        <v>87</v>
      </c>
      <c r="D98" s="32" t="s">
        <v>197</v>
      </c>
      <c r="E98" s="32" t="s">
        <v>88</v>
      </c>
      <c r="F98" s="32" t="s">
        <v>93</v>
      </c>
      <c r="G98" s="32" t="s">
        <v>178</v>
      </c>
      <c r="H98" s="32" t="s">
        <v>84</v>
      </c>
      <c r="I98" s="31">
        <f t="shared" si="9"/>
        <v>102</v>
      </c>
    </row>
    <row r="99" spans="1:9" ht="115.5" x14ac:dyDescent="0.25">
      <c r="A99" s="37" t="s">
        <v>217</v>
      </c>
      <c r="B99" s="32" t="s">
        <v>89</v>
      </c>
      <c r="C99" s="32" t="s">
        <v>87</v>
      </c>
      <c r="D99" s="32" t="s">
        <v>197</v>
      </c>
      <c r="E99" s="32" t="s">
        <v>88</v>
      </c>
      <c r="F99" s="32" t="s">
        <v>93</v>
      </c>
      <c r="G99" s="32" t="s">
        <v>218</v>
      </c>
      <c r="H99" s="32" t="s">
        <v>84</v>
      </c>
      <c r="I99" s="31">
        <f>I100</f>
        <v>102</v>
      </c>
    </row>
    <row r="100" spans="1:9" ht="25.5" x14ac:dyDescent="0.25">
      <c r="A100" s="65" t="s">
        <v>239</v>
      </c>
      <c r="B100" s="32" t="s">
        <v>89</v>
      </c>
      <c r="C100" s="32" t="s">
        <v>87</v>
      </c>
      <c r="D100" s="32" t="s">
        <v>197</v>
      </c>
      <c r="E100" s="32" t="s">
        <v>88</v>
      </c>
      <c r="F100" s="32" t="s">
        <v>93</v>
      </c>
      <c r="G100" s="32" t="s">
        <v>218</v>
      </c>
      <c r="H100" s="32" t="s">
        <v>96</v>
      </c>
      <c r="I100" s="31">
        <f>I101</f>
        <v>102</v>
      </c>
    </row>
    <row r="101" spans="1:9" ht="26.25" x14ac:dyDescent="0.25">
      <c r="A101" s="37" t="s">
        <v>155</v>
      </c>
      <c r="B101" s="32" t="s">
        <v>89</v>
      </c>
      <c r="C101" s="32" t="s">
        <v>87</v>
      </c>
      <c r="D101" s="32" t="s">
        <v>197</v>
      </c>
      <c r="E101" s="32" t="s">
        <v>88</v>
      </c>
      <c r="F101" s="32" t="s">
        <v>93</v>
      </c>
      <c r="G101" s="32" t="s">
        <v>218</v>
      </c>
      <c r="H101" s="32" t="s">
        <v>97</v>
      </c>
      <c r="I101" s="31">
        <v>102</v>
      </c>
    </row>
    <row r="102" spans="1:9" ht="39" x14ac:dyDescent="0.25">
      <c r="A102" s="39" t="s">
        <v>378</v>
      </c>
      <c r="B102" s="34" t="s">
        <v>89</v>
      </c>
      <c r="C102" s="34" t="s">
        <v>90</v>
      </c>
      <c r="D102" s="34" t="s">
        <v>82</v>
      </c>
      <c r="E102" s="34" t="s">
        <v>86</v>
      </c>
      <c r="F102" s="34" t="s">
        <v>82</v>
      </c>
      <c r="G102" s="34" t="s">
        <v>178</v>
      </c>
      <c r="H102" s="34" t="s">
        <v>84</v>
      </c>
      <c r="I102" s="30">
        <f>I103</f>
        <v>1003.6</v>
      </c>
    </row>
    <row r="103" spans="1:9" ht="51.75" x14ac:dyDescent="0.25">
      <c r="A103" s="37" t="s">
        <v>328</v>
      </c>
      <c r="B103" s="32" t="s">
        <v>89</v>
      </c>
      <c r="C103" s="32" t="s">
        <v>90</v>
      </c>
      <c r="D103" s="32" t="s">
        <v>189</v>
      </c>
      <c r="E103" s="32" t="s">
        <v>86</v>
      </c>
      <c r="F103" s="32" t="s">
        <v>82</v>
      </c>
      <c r="G103" s="32" t="s">
        <v>178</v>
      </c>
      <c r="H103" s="32" t="s">
        <v>84</v>
      </c>
      <c r="I103" s="31">
        <f>I104</f>
        <v>1003.6</v>
      </c>
    </row>
    <row r="104" spans="1:9" ht="51.75" x14ac:dyDescent="0.25">
      <c r="A104" s="37" t="s">
        <v>61</v>
      </c>
      <c r="B104" s="32" t="s">
        <v>89</v>
      </c>
      <c r="C104" s="32" t="s">
        <v>90</v>
      </c>
      <c r="D104" s="32" t="s">
        <v>189</v>
      </c>
      <c r="E104" s="32" t="s">
        <v>88</v>
      </c>
      <c r="F104" s="32" t="s">
        <v>82</v>
      </c>
      <c r="G104" s="32" t="s">
        <v>178</v>
      </c>
      <c r="H104" s="32" t="s">
        <v>84</v>
      </c>
      <c r="I104" s="31">
        <f t="shared" ref="I104:I105" si="10">I105</f>
        <v>1003.6</v>
      </c>
    </row>
    <row r="105" spans="1:9" ht="42.75" customHeight="1" x14ac:dyDescent="0.25">
      <c r="A105" s="37" t="s">
        <v>327</v>
      </c>
      <c r="B105" s="32" t="s">
        <v>89</v>
      </c>
      <c r="C105" s="32" t="s">
        <v>90</v>
      </c>
      <c r="D105" s="32" t="s">
        <v>189</v>
      </c>
      <c r="E105" s="32" t="s">
        <v>88</v>
      </c>
      <c r="F105" s="32" t="s">
        <v>89</v>
      </c>
      <c r="G105" s="32" t="s">
        <v>178</v>
      </c>
      <c r="H105" s="32" t="s">
        <v>84</v>
      </c>
      <c r="I105" s="31">
        <f t="shared" si="10"/>
        <v>1003.6</v>
      </c>
    </row>
    <row r="106" spans="1:9" ht="43.5" customHeight="1" x14ac:dyDescent="0.25">
      <c r="A106" s="37" t="s">
        <v>330</v>
      </c>
      <c r="B106" s="32" t="s">
        <v>89</v>
      </c>
      <c r="C106" s="32" t="s">
        <v>90</v>
      </c>
      <c r="D106" s="32" t="s">
        <v>189</v>
      </c>
      <c r="E106" s="32" t="s">
        <v>88</v>
      </c>
      <c r="F106" s="32" t="s">
        <v>89</v>
      </c>
      <c r="G106" s="32" t="s">
        <v>329</v>
      </c>
      <c r="H106" s="32" t="s">
        <v>84</v>
      </c>
      <c r="I106" s="31">
        <f>I107</f>
        <v>1003.6</v>
      </c>
    </row>
    <row r="107" spans="1:9" ht="25.5" x14ac:dyDescent="0.25">
      <c r="A107" s="65" t="s">
        <v>239</v>
      </c>
      <c r="B107" s="32" t="s">
        <v>89</v>
      </c>
      <c r="C107" s="32" t="s">
        <v>90</v>
      </c>
      <c r="D107" s="32" t="s">
        <v>189</v>
      </c>
      <c r="E107" s="32" t="s">
        <v>88</v>
      </c>
      <c r="F107" s="32" t="s">
        <v>89</v>
      </c>
      <c r="G107" s="32" t="s">
        <v>329</v>
      </c>
      <c r="H107" s="32" t="s">
        <v>96</v>
      </c>
      <c r="I107" s="31">
        <f>I108</f>
        <v>1003.6</v>
      </c>
    </row>
    <row r="108" spans="1:9" ht="26.25" x14ac:dyDescent="0.25">
      <c r="A108" s="37" t="s">
        <v>155</v>
      </c>
      <c r="B108" s="32" t="s">
        <v>89</v>
      </c>
      <c r="C108" s="32" t="s">
        <v>90</v>
      </c>
      <c r="D108" s="32" t="s">
        <v>189</v>
      </c>
      <c r="E108" s="32" t="s">
        <v>88</v>
      </c>
      <c r="F108" s="32" t="s">
        <v>89</v>
      </c>
      <c r="G108" s="32" t="s">
        <v>329</v>
      </c>
      <c r="H108" s="32" t="s">
        <v>97</v>
      </c>
      <c r="I108" s="31">
        <v>1003.6</v>
      </c>
    </row>
    <row r="109" spans="1:9" x14ac:dyDescent="0.25">
      <c r="A109" s="61" t="s">
        <v>62</v>
      </c>
      <c r="B109" s="62" t="s">
        <v>87</v>
      </c>
      <c r="C109" s="62" t="s">
        <v>82</v>
      </c>
      <c r="D109" s="62" t="s">
        <v>82</v>
      </c>
      <c r="E109" s="62" t="s">
        <v>86</v>
      </c>
      <c r="F109" s="62" t="s">
        <v>82</v>
      </c>
      <c r="G109" s="62" t="s">
        <v>178</v>
      </c>
      <c r="H109" s="62" t="s">
        <v>84</v>
      </c>
      <c r="I109" s="38">
        <f>I110+I128+I135+I142</f>
        <v>14281.5</v>
      </c>
    </row>
    <row r="110" spans="1:9" x14ac:dyDescent="0.25">
      <c r="A110" s="54" t="s">
        <v>63</v>
      </c>
      <c r="B110" s="34" t="s">
        <v>87</v>
      </c>
      <c r="C110" s="34" t="s">
        <v>81</v>
      </c>
      <c r="D110" s="34" t="s">
        <v>82</v>
      </c>
      <c r="E110" s="34" t="s">
        <v>86</v>
      </c>
      <c r="F110" s="34" t="s">
        <v>82</v>
      </c>
      <c r="G110" s="34" t="s">
        <v>178</v>
      </c>
      <c r="H110" s="34" t="s">
        <v>84</v>
      </c>
      <c r="I110" s="30">
        <f>I111+I119</f>
        <v>4820.8</v>
      </c>
    </row>
    <row r="111" spans="1:9" ht="39" x14ac:dyDescent="0.25">
      <c r="A111" s="153" t="s">
        <v>322</v>
      </c>
      <c r="B111" s="137" t="s">
        <v>87</v>
      </c>
      <c r="C111" s="105" t="s">
        <v>81</v>
      </c>
      <c r="D111" s="105" t="s">
        <v>85</v>
      </c>
      <c r="E111" s="105" t="s">
        <v>86</v>
      </c>
      <c r="F111" s="105" t="s">
        <v>82</v>
      </c>
      <c r="G111" s="105" t="s">
        <v>178</v>
      </c>
      <c r="H111" s="105" t="s">
        <v>84</v>
      </c>
      <c r="I111" s="31">
        <f>I112</f>
        <v>598.5</v>
      </c>
    </row>
    <row r="112" spans="1:9" x14ac:dyDescent="0.25">
      <c r="A112" s="117" t="s">
        <v>193</v>
      </c>
      <c r="B112" s="137" t="s">
        <v>87</v>
      </c>
      <c r="C112" s="105" t="s">
        <v>81</v>
      </c>
      <c r="D112" s="105" t="s">
        <v>85</v>
      </c>
      <c r="E112" s="105" t="s">
        <v>88</v>
      </c>
      <c r="F112" s="105" t="s">
        <v>82</v>
      </c>
      <c r="G112" s="105" t="s">
        <v>178</v>
      </c>
      <c r="H112" s="105" t="s">
        <v>84</v>
      </c>
      <c r="I112" s="31">
        <f>I113</f>
        <v>598.5</v>
      </c>
    </row>
    <row r="113" spans="1:9" ht="26.25" x14ac:dyDescent="0.25">
      <c r="A113" s="117" t="s">
        <v>194</v>
      </c>
      <c r="B113" s="137" t="s">
        <v>87</v>
      </c>
      <c r="C113" s="105" t="s">
        <v>81</v>
      </c>
      <c r="D113" s="105" t="s">
        <v>85</v>
      </c>
      <c r="E113" s="105" t="s">
        <v>88</v>
      </c>
      <c r="F113" s="105" t="s">
        <v>81</v>
      </c>
      <c r="G113" s="105" t="s">
        <v>178</v>
      </c>
      <c r="H113" s="105" t="s">
        <v>84</v>
      </c>
      <c r="I113" s="31">
        <f>I114</f>
        <v>598.5</v>
      </c>
    </row>
    <row r="114" spans="1:9" x14ac:dyDescent="0.25">
      <c r="A114" s="107" t="s">
        <v>219</v>
      </c>
      <c r="B114" s="137" t="s">
        <v>87</v>
      </c>
      <c r="C114" s="105" t="s">
        <v>81</v>
      </c>
      <c r="D114" s="105" t="s">
        <v>85</v>
      </c>
      <c r="E114" s="105" t="s">
        <v>88</v>
      </c>
      <c r="F114" s="105" t="s">
        <v>81</v>
      </c>
      <c r="G114" s="105" t="s">
        <v>196</v>
      </c>
      <c r="H114" s="105" t="s">
        <v>84</v>
      </c>
      <c r="I114" s="31">
        <f>I115+I117</f>
        <v>598.5</v>
      </c>
    </row>
    <row r="115" spans="1:9" ht="63.75" x14ac:dyDescent="0.25">
      <c r="A115" s="65" t="s">
        <v>238</v>
      </c>
      <c r="B115" s="137" t="s">
        <v>87</v>
      </c>
      <c r="C115" s="105" t="s">
        <v>81</v>
      </c>
      <c r="D115" s="105" t="s">
        <v>85</v>
      </c>
      <c r="E115" s="105" t="s">
        <v>88</v>
      </c>
      <c r="F115" s="105" t="s">
        <v>81</v>
      </c>
      <c r="G115" s="105" t="s">
        <v>196</v>
      </c>
      <c r="H115" s="105" t="s">
        <v>163</v>
      </c>
      <c r="I115" s="31">
        <f>I116</f>
        <v>588.4</v>
      </c>
    </row>
    <row r="116" spans="1:9" x14ac:dyDescent="0.25">
      <c r="A116" s="107" t="s">
        <v>56</v>
      </c>
      <c r="B116" s="137" t="s">
        <v>87</v>
      </c>
      <c r="C116" s="105" t="s">
        <v>81</v>
      </c>
      <c r="D116" s="105" t="s">
        <v>85</v>
      </c>
      <c r="E116" s="105" t="s">
        <v>88</v>
      </c>
      <c r="F116" s="105" t="s">
        <v>81</v>
      </c>
      <c r="G116" s="105" t="s">
        <v>196</v>
      </c>
      <c r="H116" s="105" t="s">
        <v>164</v>
      </c>
      <c r="I116" s="31">
        <v>588.4</v>
      </c>
    </row>
    <row r="117" spans="1:9" ht="26.25" x14ac:dyDescent="0.25">
      <c r="A117" s="37" t="s">
        <v>239</v>
      </c>
      <c r="B117" s="137" t="s">
        <v>87</v>
      </c>
      <c r="C117" s="105" t="s">
        <v>81</v>
      </c>
      <c r="D117" s="105" t="s">
        <v>85</v>
      </c>
      <c r="E117" s="105" t="s">
        <v>88</v>
      </c>
      <c r="F117" s="105" t="s">
        <v>81</v>
      </c>
      <c r="G117" s="105" t="s">
        <v>196</v>
      </c>
      <c r="H117" s="32" t="s">
        <v>96</v>
      </c>
      <c r="I117" s="31">
        <f>I118</f>
        <v>10.1</v>
      </c>
    </row>
    <row r="118" spans="1:9" ht="25.5" x14ac:dyDescent="0.25">
      <c r="A118" s="45" t="s">
        <v>155</v>
      </c>
      <c r="B118" s="137" t="s">
        <v>87</v>
      </c>
      <c r="C118" s="105" t="s">
        <v>81</v>
      </c>
      <c r="D118" s="105" t="s">
        <v>85</v>
      </c>
      <c r="E118" s="105" t="s">
        <v>88</v>
      </c>
      <c r="F118" s="105" t="s">
        <v>81</v>
      </c>
      <c r="G118" s="105" t="s">
        <v>196</v>
      </c>
      <c r="H118" s="105" t="s">
        <v>97</v>
      </c>
      <c r="I118" s="31">
        <v>10.1</v>
      </c>
    </row>
    <row r="119" spans="1:9" ht="39" x14ac:dyDescent="0.25">
      <c r="A119" s="41" t="s">
        <v>333</v>
      </c>
      <c r="B119" s="32" t="s">
        <v>87</v>
      </c>
      <c r="C119" s="32" t="s">
        <v>81</v>
      </c>
      <c r="D119" s="32" t="s">
        <v>92</v>
      </c>
      <c r="E119" s="32" t="s">
        <v>86</v>
      </c>
      <c r="F119" s="32" t="s">
        <v>82</v>
      </c>
      <c r="G119" s="32" t="s">
        <v>178</v>
      </c>
      <c r="H119" s="32" t="s">
        <v>84</v>
      </c>
      <c r="I119" s="31">
        <f>I120</f>
        <v>4222.3</v>
      </c>
    </row>
    <row r="120" spans="1:9" ht="26.25" x14ac:dyDescent="0.25">
      <c r="A120" s="41" t="s">
        <v>64</v>
      </c>
      <c r="B120" s="32" t="s">
        <v>87</v>
      </c>
      <c r="C120" s="32" t="s">
        <v>81</v>
      </c>
      <c r="D120" s="32" t="s">
        <v>92</v>
      </c>
      <c r="E120" s="32" t="s">
        <v>88</v>
      </c>
      <c r="F120" s="32" t="s">
        <v>82</v>
      </c>
      <c r="G120" s="32" t="s">
        <v>178</v>
      </c>
      <c r="H120" s="32" t="s">
        <v>84</v>
      </c>
      <c r="I120" s="31">
        <f t="shared" ref="I120" si="11">I121</f>
        <v>4222.3</v>
      </c>
    </row>
    <row r="121" spans="1:9" ht="39" x14ac:dyDescent="0.25">
      <c r="A121" s="41" t="s">
        <v>220</v>
      </c>
      <c r="B121" s="32" t="s">
        <v>87</v>
      </c>
      <c r="C121" s="32" t="s">
        <v>81</v>
      </c>
      <c r="D121" s="32" t="s">
        <v>92</v>
      </c>
      <c r="E121" s="32" t="s">
        <v>88</v>
      </c>
      <c r="F121" s="32" t="s">
        <v>81</v>
      </c>
      <c r="G121" s="32" t="s">
        <v>178</v>
      </c>
      <c r="H121" s="32" t="s">
        <v>84</v>
      </c>
      <c r="I121" s="31">
        <f>I125+I122</f>
        <v>4222.3</v>
      </c>
    </row>
    <row r="122" spans="1:9" ht="51.75" x14ac:dyDescent="0.25">
      <c r="A122" s="41" t="s">
        <v>245</v>
      </c>
      <c r="B122" s="32" t="s">
        <v>87</v>
      </c>
      <c r="C122" s="32" t="s">
        <v>81</v>
      </c>
      <c r="D122" s="32" t="s">
        <v>92</v>
      </c>
      <c r="E122" s="32" t="s">
        <v>88</v>
      </c>
      <c r="F122" s="32" t="s">
        <v>81</v>
      </c>
      <c r="G122" s="105" t="s">
        <v>244</v>
      </c>
      <c r="H122" s="32" t="s">
        <v>84</v>
      </c>
      <c r="I122" s="31">
        <f>I123</f>
        <v>3222.3</v>
      </c>
    </row>
    <row r="123" spans="1:9" ht="63.75" x14ac:dyDescent="0.25">
      <c r="A123" s="65" t="s">
        <v>238</v>
      </c>
      <c r="B123" s="32" t="s">
        <v>87</v>
      </c>
      <c r="C123" s="32" t="s">
        <v>81</v>
      </c>
      <c r="D123" s="32" t="s">
        <v>92</v>
      </c>
      <c r="E123" s="32" t="s">
        <v>88</v>
      </c>
      <c r="F123" s="32" t="s">
        <v>81</v>
      </c>
      <c r="G123" s="105" t="s">
        <v>244</v>
      </c>
      <c r="H123" s="32" t="s">
        <v>163</v>
      </c>
      <c r="I123" s="31">
        <f>I124</f>
        <v>3222.3</v>
      </c>
    </row>
    <row r="124" spans="1:9" x14ac:dyDescent="0.25">
      <c r="A124" s="37" t="s">
        <v>56</v>
      </c>
      <c r="B124" s="32" t="s">
        <v>87</v>
      </c>
      <c r="C124" s="32" t="s">
        <v>81</v>
      </c>
      <c r="D124" s="32" t="s">
        <v>92</v>
      </c>
      <c r="E124" s="32" t="s">
        <v>88</v>
      </c>
      <c r="F124" s="32" t="s">
        <v>81</v>
      </c>
      <c r="G124" s="105" t="s">
        <v>244</v>
      </c>
      <c r="H124" s="32" t="s">
        <v>164</v>
      </c>
      <c r="I124" s="31">
        <v>3222.3</v>
      </c>
    </row>
    <row r="125" spans="1:9" ht="51.75" x14ac:dyDescent="0.25">
      <c r="A125" s="37" t="s">
        <v>332</v>
      </c>
      <c r="B125" s="32" t="s">
        <v>87</v>
      </c>
      <c r="C125" s="32" t="s">
        <v>81</v>
      </c>
      <c r="D125" s="32" t="s">
        <v>92</v>
      </c>
      <c r="E125" s="32" t="s">
        <v>88</v>
      </c>
      <c r="F125" s="32" t="s">
        <v>81</v>
      </c>
      <c r="G125" s="32" t="s">
        <v>331</v>
      </c>
      <c r="H125" s="32" t="s">
        <v>84</v>
      </c>
      <c r="I125" s="31">
        <f>I126</f>
        <v>1000</v>
      </c>
    </row>
    <row r="126" spans="1:9" ht="63.75" x14ac:dyDescent="0.25">
      <c r="A126" s="65" t="s">
        <v>238</v>
      </c>
      <c r="B126" s="32" t="s">
        <v>87</v>
      </c>
      <c r="C126" s="32" t="s">
        <v>81</v>
      </c>
      <c r="D126" s="32" t="s">
        <v>92</v>
      </c>
      <c r="E126" s="32" t="s">
        <v>88</v>
      </c>
      <c r="F126" s="32" t="s">
        <v>81</v>
      </c>
      <c r="G126" s="32" t="s">
        <v>331</v>
      </c>
      <c r="H126" s="32" t="s">
        <v>163</v>
      </c>
      <c r="I126" s="31">
        <f>I127</f>
        <v>1000</v>
      </c>
    </row>
    <row r="127" spans="1:9" x14ac:dyDescent="0.25">
      <c r="A127" s="37" t="s">
        <v>56</v>
      </c>
      <c r="B127" s="32" t="s">
        <v>87</v>
      </c>
      <c r="C127" s="32" t="s">
        <v>81</v>
      </c>
      <c r="D127" s="32" t="s">
        <v>92</v>
      </c>
      <c r="E127" s="32" t="s">
        <v>88</v>
      </c>
      <c r="F127" s="32" t="s">
        <v>81</v>
      </c>
      <c r="G127" s="32" t="s">
        <v>331</v>
      </c>
      <c r="H127" s="32" t="s">
        <v>164</v>
      </c>
      <c r="I127" s="31">
        <v>1000</v>
      </c>
    </row>
    <row r="128" spans="1:9" x14ac:dyDescent="0.25">
      <c r="A128" s="39" t="s">
        <v>377</v>
      </c>
      <c r="B128" s="34" t="s">
        <v>87</v>
      </c>
      <c r="C128" s="34" t="s">
        <v>90</v>
      </c>
      <c r="D128" s="34" t="s">
        <v>82</v>
      </c>
      <c r="E128" s="34" t="s">
        <v>86</v>
      </c>
      <c r="F128" s="34" t="s">
        <v>82</v>
      </c>
      <c r="G128" s="34" t="s">
        <v>178</v>
      </c>
      <c r="H128" s="34" t="s">
        <v>84</v>
      </c>
      <c r="I128" s="30">
        <f>I129</f>
        <v>8959</v>
      </c>
    </row>
    <row r="129" spans="1:9" ht="39" x14ac:dyDescent="0.25">
      <c r="A129" s="37" t="s">
        <v>334</v>
      </c>
      <c r="B129" s="57" t="s">
        <v>87</v>
      </c>
      <c r="C129" s="57" t="s">
        <v>90</v>
      </c>
      <c r="D129" s="57" t="s">
        <v>221</v>
      </c>
      <c r="E129" s="57" t="s">
        <v>86</v>
      </c>
      <c r="F129" s="57" t="s">
        <v>82</v>
      </c>
      <c r="G129" s="57" t="s">
        <v>178</v>
      </c>
      <c r="H129" s="57" t="s">
        <v>84</v>
      </c>
      <c r="I129" s="43">
        <f>I130</f>
        <v>8959</v>
      </c>
    </row>
    <row r="130" spans="1:9" x14ac:dyDescent="0.25">
      <c r="A130" s="37" t="s">
        <v>65</v>
      </c>
      <c r="B130" s="57" t="s">
        <v>87</v>
      </c>
      <c r="C130" s="57" t="s">
        <v>90</v>
      </c>
      <c r="D130" s="57" t="s">
        <v>221</v>
      </c>
      <c r="E130" s="57" t="s">
        <v>98</v>
      </c>
      <c r="F130" s="57" t="s">
        <v>82</v>
      </c>
      <c r="G130" s="57" t="s">
        <v>178</v>
      </c>
      <c r="H130" s="57" t="s">
        <v>84</v>
      </c>
      <c r="I130" s="43">
        <f t="shared" ref="I130:I132" si="12">I131</f>
        <v>8959</v>
      </c>
    </row>
    <row r="131" spans="1:9" ht="26.25" x14ac:dyDescent="0.25">
      <c r="A131" s="37" t="s">
        <v>222</v>
      </c>
      <c r="B131" s="57" t="s">
        <v>87</v>
      </c>
      <c r="C131" s="57" t="s">
        <v>90</v>
      </c>
      <c r="D131" s="57" t="s">
        <v>221</v>
      </c>
      <c r="E131" s="57" t="s">
        <v>98</v>
      </c>
      <c r="F131" s="57" t="s">
        <v>85</v>
      </c>
      <c r="G131" s="57" t="s">
        <v>178</v>
      </c>
      <c r="H131" s="57" t="s">
        <v>84</v>
      </c>
      <c r="I131" s="43">
        <f>I132</f>
        <v>8959</v>
      </c>
    </row>
    <row r="132" spans="1:9" x14ac:dyDescent="0.25">
      <c r="A132" s="37" t="s">
        <v>219</v>
      </c>
      <c r="B132" s="57" t="s">
        <v>87</v>
      </c>
      <c r="C132" s="57" t="s">
        <v>90</v>
      </c>
      <c r="D132" s="57" t="s">
        <v>221</v>
      </c>
      <c r="E132" s="57" t="s">
        <v>98</v>
      </c>
      <c r="F132" s="57" t="s">
        <v>85</v>
      </c>
      <c r="G132" s="57" t="s">
        <v>196</v>
      </c>
      <c r="H132" s="57" t="s">
        <v>84</v>
      </c>
      <c r="I132" s="43">
        <f t="shared" si="12"/>
        <v>8959</v>
      </c>
    </row>
    <row r="133" spans="1:9" ht="25.5" x14ac:dyDescent="0.25">
      <c r="A133" s="65" t="s">
        <v>239</v>
      </c>
      <c r="B133" s="57" t="s">
        <v>87</v>
      </c>
      <c r="C133" s="57" t="s">
        <v>90</v>
      </c>
      <c r="D133" s="57" t="s">
        <v>221</v>
      </c>
      <c r="E133" s="57" t="s">
        <v>98</v>
      </c>
      <c r="F133" s="57" t="s">
        <v>85</v>
      </c>
      <c r="G133" s="57" t="s">
        <v>196</v>
      </c>
      <c r="H133" s="57" t="s">
        <v>96</v>
      </c>
      <c r="I133" s="43">
        <f>I134</f>
        <v>8959</v>
      </c>
    </row>
    <row r="134" spans="1:9" ht="26.25" x14ac:dyDescent="0.25">
      <c r="A134" s="37" t="s">
        <v>155</v>
      </c>
      <c r="B134" s="32" t="s">
        <v>87</v>
      </c>
      <c r="C134" s="32" t="s">
        <v>90</v>
      </c>
      <c r="D134" s="32" t="s">
        <v>221</v>
      </c>
      <c r="E134" s="57" t="s">
        <v>98</v>
      </c>
      <c r="F134" s="57" t="s">
        <v>85</v>
      </c>
      <c r="G134" s="57" t="s">
        <v>196</v>
      </c>
      <c r="H134" s="57" t="s">
        <v>97</v>
      </c>
      <c r="I134" s="43">
        <v>8959</v>
      </c>
    </row>
    <row r="135" spans="1:9" x14ac:dyDescent="0.25">
      <c r="A135" s="44" t="s">
        <v>66</v>
      </c>
      <c r="B135" s="34" t="s">
        <v>87</v>
      </c>
      <c r="C135" s="34" t="s">
        <v>197</v>
      </c>
      <c r="D135" s="34" t="s">
        <v>82</v>
      </c>
      <c r="E135" s="34" t="s">
        <v>86</v>
      </c>
      <c r="F135" s="34" t="s">
        <v>82</v>
      </c>
      <c r="G135" s="34" t="s">
        <v>178</v>
      </c>
      <c r="H135" s="34" t="s">
        <v>84</v>
      </c>
      <c r="I135" s="30">
        <f>I136</f>
        <v>222.7</v>
      </c>
    </row>
    <row r="136" spans="1:9" ht="38.25" x14ac:dyDescent="0.25">
      <c r="A136" s="45" t="s">
        <v>335</v>
      </c>
      <c r="B136" s="32" t="s">
        <v>87</v>
      </c>
      <c r="C136" s="32" t="s">
        <v>197</v>
      </c>
      <c r="D136" s="32" t="s">
        <v>105</v>
      </c>
      <c r="E136" s="32" t="s">
        <v>86</v>
      </c>
      <c r="F136" s="32" t="s">
        <v>82</v>
      </c>
      <c r="G136" s="32" t="s">
        <v>178</v>
      </c>
      <c r="H136" s="32" t="s">
        <v>84</v>
      </c>
      <c r="I136" s="31">
        <f>I137</f>
        <v>222.7</v>
      </c>
    </row>
    <row r="137" spans="1:9" ht="25.5" x14ac:dyDescent="0.25">
      <c r="A137" s="45" t="s">
        <v>223</v>
      </c>
      <c r="B137" s="32" t="s">
        <v>87</v>
      </c>
      <c r="C137" s="32" t="s">
        <v>197</v>
      </c>
      <c r="D137" s="32" t="s">
        <v>105</v>
      </c>
      <c r="E137" s="32" t="s">
        <v>95</v>
      </c>
      <c r="F137" s="32" t="s">
        <v>82</v>
      </c>
      <c r="G137" s="32" t="s">
        <v>178</v>
      </c>
      <c r="H137" s="32" t="s">
        <v>84</v>
      </c>
      <c r="I137" s="31">
        <f t="shared" ref="I137:I138" si="13">I138</f>
        <v>222.7</v>
      </c>
    </row>
    <row r="138" spans="1:9" ht="38.25" x14ac:dyDescent="0.25">
      <c r="A138" s="45" t="s">
        <v>224</v>
      </c>
      <c r="B138" s="32" t="s">
        <v>87</v>
      </c>
      <c r="C138" s="32" t="s">
        <v>197</v>
      </c>
      <c r="D138" s="32" t="s">
        <v>105</v>
      </c>
      <c r="E138" s="32" t="s">
        <v>95</v>
      </c>
      <c r="F138" s="32" t="s">
        <v>81</v>
      </c>
      <c r="G138" s="32" t="s">
        <v>178</v>
      </c>
      <c r="H138" s="32" t="s">
        <v>84</v>
      </c>
      <c r="I138" s="31">
        <f t="shared" si="13"/>
        <v>222.7</v>
      </c>
    </row>
    <row r="139" spans="1:9" x14ac:dyDescent="0.25">
      <c r="A139" s="45" t="s">
        <v>67</v>
      </c>
      <c r="B139" s="32" t="s">
        <v>87</v>
      </c>
      <c r="C139" s="32" t="s">
        <v>197</v>
      </c>
      <c r="D139" s="32" t="s">
        <v>105</v>
      </c>
      <c r="E139" s="32" t="s">
        <v>95</v>
      </c>
      <c r="F139" s="32" t="s">
        <v>81</v>
      </c>
      <c r="G139" s="32" t="s">
        <v>225</v>
      </c>
      <c r="H139" s="32" t="s">
        <v>84</v>
      </c>
      <c r="I139" s="31">
        <f>I140</f>
        <v>222.7</v>
      </c>
    </row>
    <row r="140" spans="1:9" ht="25.5" x14ac:dyDescent="0.25">
      <c r="A140" s="65" t="s">
        <v>239</v>
      </c>
      <c r="B140" s="32" t="s">
        <v>87</v>
      </c>
      <c r="C140" s="32" t="s">
        <v>197</v>
      </c>
      <c r="D140" s="32" t="s">
        <v>105</v>
      </c>
      <c r="E140" s="32" t="s">
        <v>95</v>
      </c>
      <c r="F140" s="32" t="s">
        <v>81</v>
      </c>
      <c r="G140" s="32" t="s">
        <v>225</v>
      </c>
      <c r="H140" s="32" t="s">
        <v>96</v>
      </c>
      <c r="I140" s="31">
        <f>I141</f>
        <v>222.7</v>
      </c>
    </row>
    <row r="141" spans="1:9" ht="25.5" x14ac:dyDescent="0.25">
      <c r="A141" s="45" t="s">
        <v>155</v>
      </c>
      <c r="B141" s="32" t="s">
        <v>87</v>
      </c>
      <c r="C141" s="32" t="s">
        <v>197</v>
      </c>
      <c r="D141" s="32" t="s">
        <v>105</v>
      </c>
      <c r="E141" s="32" t="s">
        <v>95</v>
      </c>
      <c r="F141" s="32" t="s">
        <v>81</v>
      </c>
      <c r="G141" s="32" t="s">
        <v>225</v>
      </c>
      <c r="H141" s="32" t="s">
        <v>97</v>
      </c>
      <c r="I141" s="31">
        <v>222.7</v>
      </c>
    </row>
    <row r="142" spans="1:9" x14ac:dyDescent="0.25">
      <c r="A142" s="136" t="s">
        <v>338</v>
      </c>
      <c r="B142" s="34" t="s">
        <v>87</v>
      </c>
      <c r="C142" s="34" t="s">
        <v>336</v>
      </c>
      <c r="D142" s="34" t="s">
        <v>82</v>
      </c>
      <c r="E142" s="34" t="s">
        <v>86</v>
      </c>
      <c r="F142" s="34" t="s">
        <v>86</v>
      </c>
      <c r="G142" s="34" t="s">
        <v>178</v>
      </c>
      <c r="H142" s="34" t="s">
        <v>84</v>
      </c>
      <c r="I142" s="30">
        <f>I143</f>
        <v>279</v>
      </c>
    </row>
    <row r="143" spans="1:9" ht="64.5" x14ac:dyDescent="0.25">
      <c r="A143" s="107" t="s">
        <v>324</v>
      </c>
      <c r="B143" s="32" t="s">
        <v>87</v>
      </c>
      <c r="C143" s="32" t="s">
        <v>336</v>
      </c>
      <c r="D143" s="32" t="s">
        <v>82</v>
      </c>
      <c r="E143" s="32" t="s">
        <v>86</v>
      </c>
      <c r="F143" s="32" t="s">
        <v>82</v>
      </c>
      <c r="G143" s="32" t="s">
        <v>178</v>
      </c>
      <c r="H143" s="32" t="s">
        <v>84</v>
      </c>
      <c r="I143" s="31">
        <f t="shared" ref="I143:I146" si="14">I144</f>
        <v>279</v>
      </c>
    </row>
    <row r="144" spans="1:9" ht="26.25" x14ac:dyDescent="0.25">
      <c r="A144" s="107" t="s">
        <v>210</v>
      </c>
      <c r="B144" s="32" t="s">
        <v>87</v>
      </c>
      <c r="C144" s="32" t="s">
        <v>336</v>
      </c>
      <c r="D144" s="32" t="s">
        <v>190</v>
      </c>
      <c r="E144" s="32" t="s">
        <v>98</v>
      </c>
      <c r="F144" s="32" t="s">
        <v>82</v>
      </c>
      <c r="G144" s="32" t="s">
        <v>178</v>
      </c>
      <c r="H144" s="32" t="s">
        <v>84</v>
      </c>
      <c r="I144" s="31">
        <f t="shared" si="14"/>
        <v>279</v>
      </c>
    </row>
    <row r="145" spans="1:9" ht="26.25" x14ac:dyDescent="0.25">
      <c r="A145" s="107" t="s">
        <v>337</v>
      </c>
      <c r="B145" s="32" t="s">
        <v>87</v>
      </c>
      <c r="C145" s="32" t="s">
        <v>336</v>
      </c>
      <c r="D145" s="32" t="s">
        <v>190</v>
      </c>
      <c r="E145" s="32" t="s">
        <v>98</v>
      </c>
      <c r="F145" s="32" t="s">
        <v>81</v>
      </c>
      <c r="G145" s="32" t="s">
        <v>178</v>
      </c>
      <c r="H145" s="32" t="s">
        <v>84</v>
      </c>
      <c r="I145" s="31">
        <f t="shared" si="14"/>
        <v>279</v>
      </c>
    </row>
    <row r="146" spans="1:9" ht="63" customHeight="1" x14ac:dyDescent="0.25">
      <c r="A146" s="107" t="s">
        <v>267</v>
      </c>
      <c r="B146" s="32" t="s">
        <v>87</v>
      </c>
      <c r="C146" s="32" t="s">
        <v>336</v>
      </c>
      <c r="D146" s="32" t="s">
        <v>190</v>
      </c>
      <c r="E146" s="32" t="s">
        <v>98</v>
      </c>
      <c r="F146" s="32" t="s">
        <v>81</v>
      </c>
      <c r="G146" s="32" t="s">
        <v>266</v>
      </c>
      <c r="H146" s="32" t="s">
        <v>84</v>
      </c>
      <c r="I146" s="31">
        <f t="shared" si="14"/>
        <v>279</v>
      </c>
    </row>
    <row r="147" spans="1:9" x14ac:dyDescent="0.25">
      <c r="A147" s="107" t="s">
        <v>77</v>
      </c>
      <c r="B147" s="32" t="s">
        <v>87</v>
      </c>
      <c r="C147" s="32" t="s">
        <v>336</v>
      </c>
      <c r="D147" s="32" t="s">
        <v>190</v>
      </c>
      <c r="E147" s="32" t="s">
        <v>98</v>
      </c>
      <c r="F147" s="32" t="s">
        <v>81</v>
      </c>
      <c r="G147" s="32" t="s">
        <v>266</v>
      </c>
      <c r="H147" s="32" t="s">
        <v>235</v>
      </c>
      <c r="I147" s="31">
        <f>I148</f>
        <v>279</v>
      </c>
    </row>
    <row r="148" spans="1:9" x14ac:dyDescent="0.25">
      <c r="A148" s="135" t="s">
        <v>108</v>
      </c>
      <c r="B148" s="32" t="s">
        <v>87</v>
      </c>
      <c r="C148" s="32" t="s">
        <v>336</v>
      </c>
      <c r="D148" s="32" t="s">
        <v>190</v>
      </c>
      <c r="E148" s="32" t="s">
        <v>98</v>
      </c>
      <c r="F148" s="32" t="s">
        <v>81</v>
      </c>
      <c r="G148" s="32" t="s">
        <v>266</v>
      </c>
      <c r="H148" s="32" t="s">
        <v>236</v>
      </c>
      <c r="I148" s="31">
        <v>279</v>
      </c>
    </row>
    <row r="149" spans="1:9" x14ac:dyDescent="0.25">
      <c r="A149" s="61" t="s">
        <v>68</v>
      </c>
      <c r="B149" s="62" t="s">
        <v>92</v>
      </c>
      <c r="C149" s="62" t="s">
        <v>82</v>
      </c>
      <c r="D149" s="62" t="s">
        <v>82</v>
      </c>
      <c r="E149" s="62" t="s">
        <v>86</v>
      </c>
      <c r="F149" s="62" t="s">
        <v>82</v>
      </c>
      <c r="G149" s="62" t="s">
        <v>178</v>
      </c>
      <c r="H149" s="62" t="s">
        <v>84</v>
      </c>
      <c r="I149" s="38">
        <f>I150+I167+I188</f>
        <v>12871.300000000001</v>
      </c>
    </row>
    <row r="150" spans="1:9" x14ac:dyDescent="0.25">
      <c r="A150" s="46" t="s">
        <v>69</v>
      </c>
      <c r="B150" s="55" t="s">
        <v>92</v>
      </c>
      <c r="C150" s="55" t="s">
        <v>81</v>
      </c>
      <c r="D150" s="55" t="s">
        <v>82</v>
      </c>
      <c r="E150" s="55" t="s">
        <v>86</v>
      </c>
      <c r="F150" s="55" t="s">
        <v>82</v>
      </c>
      <c r="G150" s="55" t="s">
        <v>178</v>
      </c>
      <c r="H150" s="55" t="s">
        <v>84</v>
      </c>
      <c r="I150" s="30">
        <f>I151+I157+I162</f>
        <v>2325.5</v>
      </c>
    </row>
    <row r="151" spans="1:9" ht="51.75" x14ac:dyDescent="0.25">
      <c r="A151" s="48" t="s">
        <v>339</v>
      </c>
      <c r="B151" s="56" t="s">
        <v>92</v>
      </c>
      <c r="C151" s="56" t="s">
        <v>81</v>
      </c>
      <c r="D151" s="56" t="s">
        <v>90</v>
      </c>
      <c r="E151" s="56" t="s">
        <v>86</v>
      </c>
      <c r="F151" s="56" t="s">
        <v>82</v>
      </c>
      <c r="G151" s="56" t="s">
        <v>178</v>
      </c>
      <c r="H151" s="56" t="s">
        <v>84</v>
      </c>
      <c r="I151" s="43">
        <f>I152</f>
        <v>410</v>
      </c>
    </row>
    <row r="152" spans="1:9" ht="26.25" x14ac:dyDescent="0.25">
      <c r="A152" s="48" t="s">
        <v>99</v>
      </c>
      <c r="B152" s="56" t="s">
        <v>92</v>
      </c>
      <c r="C152" s="56" t="s">
        <v>81</v>
      </c>
      <c r="D152" s="56" t="s">
        <v>90</v>
      </c>
      <c r="E152" s="56" t="s">
        <v>95</v>
      </c>
      <c r="F152" s="56" t="s">
        <v>82</v>
      </c>
      <c r="G152" s="56" t="s">
        <v>178</v>
      </c>
      <c r="H152" s="56" t="s">
        <v>84</v>
      </c>
      <c r="I152" s="43">
        <f t="shared" ref="I152:I154" si="15">I153</f>
        <v>410</v>
      </c>
    </row>
    <row r="153" spans="1:9" ht="25.5" x14ac:dyDescent="0.25">
      <c r="A153" s="49" t="s">
        <v>226</v>
      </c>
      <c r="B153" s="56" t="s">
        <v>92</v>
      </c>
      <c r="C153" s="56" t="s">
        <v>81</v>
      </c>
      <c r="D153" s="56" t="s">
        <v>90</v>
      </c>
      <c r="E153" s="56" t="s">
        <v>95</v>
      </c>
      <c r="F153" s="56" t="s">
        <v>85</v>
      </c>
      <c r="G153" s="56" t="s">
        <v>178</v>
      </c>
      <c r="H153" s="56" t="s">
        <v>84</v>
      </c>
      <c r="I153" s="43">
        <f t="shared" si="15"/>
        <v>410</v>
      </c>
    </row>
    <row r="154" spans="1:9" ht="38.25" x14ac:dyDescent="0.25">
      <c r="A154" s="49" t="s">
        <v>341</v>
      </c>
      <c r="B154" s="56" t="s">
        <v>92</v>
      </c>
      <c r="C154" s="56" t="s">
        <v>81</v>
      </c>
      <c r="D154" s="56" t="s">
        <v>90</v>
      </c>
      <c r="E154" s="56" t="s">
        <v>95</v>
      </c>
      <c r="F154" s="56" t="s">
        <v>85</v>
      </c>
      <c r="G154" s="56" t="s">
        <v>196</v>
      </c>
      <c r="H154" s="56" t="s">
        <v>84</v>
      </c>
      <c r="I154" s="43">
        <f t="shared" si="15"/>
        <v>410</v>
      </c>
    </row>
    <row r="155" spans="1:9" ht="25.5" x14ac:dyDescent="0.25">
      <c r="A155" s="65" t="s">
        <v>239</v>
      </c>
      <c r="B155" s="56" t="s">
        <v>92</v>
      </c>
      <c r="C155" s="56" t="s">
        <v>81</v>
      </c>
      <c r="D155" s="56" t="s">
        <v>90</v>
      </c>
      <c r="E155" s="56" t="s">
        <v>95</v>
      </c>
      <c r="F155" s="56" t="s">
        <v>85</v>
      </c>
      <c r="G155" s="56" t="s">
        <v>196</v>
      </c>
      <c r="H155" s="56" t="s">
        <v>96</v>
      </c>
      <c r="I155" s="43">
        <f>I156</f>
        <v>410</v>
      </c>
    </row>
    <row r="156" spans="1:9" ht="25.5" x14ac:dyDescent="0.25">
      <c r="A156" s="45" t="s">
        <v>155</v>
      </c>
      <c r="B156" s="56" t="s">
        <v>92</v>
      </c>
      <c r="C156" s="56" t="s">
        <v>81</v>
      </c>
      <c r="D156" s="56" t="s">
        <v>90</v>
      </c>
      <c r="E156" s="56" t="s">
        <v>95</v>
      </c>
      <c r="F156" s="56" t="s">
        <v>85</v>
      </c>
      <c r="G156" s="56" t="s">
        <v>196</v>
      </c>
      <c r="H156" s="56" t="s">
        <v>97</v>
      </c>
      <c r="I156" s="43">
        <v>410</v>
      </c>
    </row>
    <row r="157" spans="1:9" ht="26.25" x14ac:dyDescent="0.25">
      <c r="A157" s="48" t="s">
        <v>70</v>
      </c>
      <c r="B157" s="71" t="s">
        <v>92</v>
      </c>
      <c r="C157" s="71" t="s">
        <v>81</v>
      </c>
      <c r="D157" s="71" t="s">
        <v>90</v>
      </c>
      <c r="E157" s="71" t="s">
        <v>103</v>
      </c>
      <c r="F157" s="71" t="s">
        <v>82</v>
      </c>
      <c r="G157" s="71" t="s">
        <v>178</v>
      </c>
      <c r="H157" s="71" t="s">
        <v>84</v>
      </c>
      <c r="I157" s="43">
        <f t="shared" ref="I157:I159" si="16">I158</f>
        <v>876</v>
      </c>
    </row>
    <row r="158" spans="1:9" ht="51.75" x14ac:dyDescent="0.25">
      <c r="A158" s="48" t="s">
        <v>340</v>
      </c>
      <c r="B158" s="57" t="s">
        <v>92</v>
      </c>
      <c r="C158" s="57" t="s">
        <v>81</v>
      </c>
      <c r="D158" s="57" t="s">
        <v>90</v>
      </c>
      <c r="E158" s="57" t="s">
        <v>103</v>
      </c>
      <c r="F158" s="57" t="s">
        <v>87</v>
      </c>
      <c r="G158" s="57" t="s">
        <v>178</v>
      </c>
      <c r="H158" s="57" t="s">
        <v>84</v>
      </c>
      <c r="I158" s="43">
        <f t="shared" si="16"/>
        <v>876</v>
      </c>
    </row>
    <row r="159" spans="1:9" ht="39" x14ac:dyDescent="0.25">
      <c r="A159" s="48" t="s">
        <v>341</v>
      </c>
      <c r="B159" s="57" t="s">
        <v>92</v>
      </c>
      <c r="C159" s="57" t="s">
        <v>81</v>
      </c>
      <c r="D159" s="57" t="s">
        <v>90</v>
      </c>
      <c r="E159" s="57" t="s">
        <v>103</v>
      </c>
      <c r="F159" s="57" t="s">
        <v>87</v>
      </c>
      <c r="G159" s="57" t="s">
        <v>196</v>
      </c>
      <c r="H159" s="57" t="s">
        <v>84</v>
      </c>
      <c r="I159" s="43">
        <f t="shared" si="16"/>
        <v>876</v>
      </c>
    </row>
    <row r="160" spans="1:9" x14ac:dyDescent="0.25">
      <c r="A160" s="37" t="s">
        <v>50</v>
      </c>
      <c r="B160" s="57" t="s">
        <v>92</v>
      </c>
      <c r="C160" s="57" t="s">
        <v>81</v>
      </c>
      <c r="D160" s="57" t="s">
        <v>90</v>
      </c>
      <c r="E160" s="57" t="s">
        <v>103</v>
      </c>
      <c r="F160" s="57" t="s">
        <v>87</v>
      </c>
      <c r="G160" s="57" t="s">
        <v>196</v>
      </c>
      <c r="H160" s="57" t="s">
        <v>101</v>
      </c>
      <c r="I160" s="43">
        <f>I161</f>
        <v>876</v>
      </c>
    </row>
    <row r="161" spans="1:9" ht="51.75" x14ac:dyDescent="0.25">
      <c r="A161" s="48" t="s">
        <v>264</v>
      </c>
      <c r="B161" s="57" t="s">
        <v>92</v>
      </c>
      <c r="C161" s="57" t="s">
        <v>81</v>
      </c>
      <c r="D161" s="57" t="s">
        <v>90</v>
      </c>
      <c r="E161" s="57" t="s">
        <v>103</v>
      </c>
      <c r="F161" s="57" t="s">
        <v>87</v>
      </c>
      <c r="G161" s="57" t="s">
        <v>196</v>
      </c>
      <c r="H161" s="57" t="s">
        <v>229</v>
      </c>
      <c r="I161" s="43">
        <v>876</v>
      </c>
    </row>
    <row r="162" spans="1:9" ht="25.5" x14ac:dyDescent="0.25">
      <c r="A162" s="45" t="s">
        <v>342</v>
      </c>
      <c r="B162" s="137" t="s">
        <v>92</v>
      </c>
      <c r="C162" s="105" t="s">
        <v>81</v>
      </c>
      <c r="D162" s="105" t="s">
        <v>90</v>
      </c>
      <c r="E162" s="108" t="s">
        <v>343</v>
      </c>
      <c r="F162" s="108" t="s">
        <v>82</v>
      </c>
      <c r="G162" s="108" t="s">
        <v>178</v>
      </c>
      <c r="H162" s="105" t="s">
        <v>84</v>
      </c>
      <c r="I162" s="43">
        <f t="shared" ref="I162:I164" si="17">I163</f>
        <v>1039.5</v>
      </c>
    </row>
    <row r="163" spans="1:9" ht="25.5" x14ac:dyDescent="0.25">
      <c r="A163" s="45" t="s">
        <v>344</v>
      </c>
      <c r="B163" s="137" t="s">
        <v>92</v>
      </c>
      <c r="C163" s="105" t="s">
        <v>81</v>
      </c>
      <c r="D163" s="105" t="s">
        <v>90</v>
      </c>
      <c r="E163" s="108" t="s">
        <v>343</v>
      </c>
      <c r="F163" s="108" t="s">
        <v>85</v>
      </c>
      <c r="G163" s="108" t="s">
        <v>178</v>
      </c>
      <c r="H163" s="105" t="s">
        <v>84</v>
      </c>
      <c r="I163" s="43">
        <f t="shared" si="17"/>
        <v>1039.5</v>
      </c>
    </row>
    <row r="164" spans="1:9" ht="38.25" x14ac:dyDescent="0.25">
      <c r="A164" s="45" t="s">
        <v>341</v>
      </c>
      <c r="B164" s="137" t="s">
        <v>92</v>
      </c>
      <c r="C164" s="105" t="s">
        <v>81</v>
      </c>
      <c r="D164" s="105" t="s">
        <v>90</v>
      </c>
      <c r="E164" s="108" t="s">
        <v>343</v>
      </c>
      <c r="F164" s="108" t="s">
        <v>85</v>
      </c>
      <c r="G164" s="108" t="s">
        <v>196</v>
      </c>
      <c r="H164" s="105" t="s">
        <v>84</v>
      </c>
      <c r="I164" s="43">
        <f t="shared" si="17"/>
        <v>1039.5</v>
      </c>
    </row>
    <row r="165" spans="1:9" ht="25.5" x14ac:dyDescent="0.25">
      <c r="A165" s="65" t="s">
        <v>239</v>
      </c>
      <c r="B165" s="137" t="s">
        <v>92</v>
      </c>
      <c r="C165" s="105" t="s">
        <v>81</v>
      </c>
      <c r="D165" s="105" t="s">
        <v>90</v>
      </c>
      <c r="E165" s="108" t="s">
        <v>343</v>
      </c>
      <c r="F165" s="108" t="s">
        <v>85</v>
      </c>
      <c r="G165" s="108" t="s">
        <v>196</v>
      </c>
      <c r="H165" s="105" t="s">
        <v>96</v>
      </c>
      <c r="I165" s="43">
        <f>I166</f>
        <v>1039.5</v>
      </c>
    </row>
    <row r="166" spans="1:9" ht="25.5" x14ac:dyDescent="0.25">
      <c r="A166" s="45" t="s">
        <v>155</v>
      </c>
      <c r="B166" s="137" t="s">
        <v>92</v>
      </c>
      <c r="C166" s="105" t="s">
        <v>81</v>
      </c>
      <c r="D166" s="105" t="s">
        <v>90</v>
      </c>
      <c r="E166" s="108" t="s">
        <v>343</v>
      </c>
      <c r="F166" s="108" t="s">
        <v>85</v>
      </c>
      <c r="G166" s="108" t="s">
        <v>196</v>
      </c>
      <c r="H166" s="105" t="s">
        <v>97</v>
      </c>
      <c r="I166" s="43">
        <v>1039.5</v>
      </c>
    </row>
    <row r="167" spans="1:9" x14ac:dyDescent="0.25">
      <c r="A167" s="44" t="s">
        <v>71</v>
      </c>
      <c r="B167" s="34" t="s">
        <v>92</v>
      </c>
      <c r="C167" s="34" t="s">
        <v>85</v>
      </c>
      <c r="D167" s="34" t="s">
        <v>82</v>
      </c>
      <c r="E167" s="34" t="s">
        <v>86</v>
      </c>
      <c r="F167" s="34" t="s">
        <v>82</v>
      </c>
      <c r="G167" s="34" t="s">
        <v>178</v>
      </c>
      <c r="H167" s="34" t="s">
        <v>84</v>
      </c>
      <c r="I167" s="30">
        <f>I168+I182</f>
        <v>9404.1</v>
      </c>
    </row>
    <row r="168" spans="1:9" ht="51" x14ac:dyDescent="0.25">
      <c r="A168" s="29" t="s">
        <v>339</v>
      </c>
      <c r="B168" s="57" t="s">
        <v>92</v>
      </c>
      <c r="C168" s="57" t="s">
        <v>85</v>
      </c>
      <c r="D168" s="57" t="s">
        <v>90</v>
      </c>
      <c r="E168" s="57" t="s">
        <v>86</v>
      </c>
      <c r="F168" s="57" t="s">
        <v>82</v>
      </c>
      <c r="G168" s="57" t="s">
        <v>178</v>
      </c>
      <c r="H168" s="57" t="s">
        <v>84</v>
      </c>
      <c r="I168" s="43">
        <f>I169+I177</f>
        <v>2964.7000000000003</v>
      </c>
    </row>
    <row r="169" spans="1:9" ht="25.5" x14ac:dyDescent="0.25">
      <c r="A169" s="29" t="s">
        <v>154</v>
      </c>
      <c r="B169" s="57" t="s">
        <v>92</v>
      </c>
      <c r="C169" s="57" t="s">
        <v>85</v>
      </c>
      <c r="D169" s="57" t="s">
        <v>90</v>
      </c>
      <c r="E169" s="57" t="s">
        <v>88</v>
      </c>
      <c r="F169" s="57" t="s">
        <v>82</v>
      </c>
      <c r="G169" s="57" t="s">
        <v>178</v>
      </c>
      <c r="H169" s="57" t="s">
        <v>84</v>
      </c>
      <c r="I169" s="43">
        <f t="shared" ref="I169" si="18">I170</f>
        <v>315.8</v>
      </c>
    </row>
    <row r="170" spans="1:9" ht="38.25" x14ac:dyDescent="0.25">
      <c r="A170" s="29" t="s">
        <v>230</v>
      </c>
      <c r="B170" s="57" t="s">
        <v>92</v>
      </c>
      <c r="C170" s="57" t="s">
        <v>85</v>
      </c>
      <c r="D170" s="57" t="s">
        <v>90</v>
      </c>
      <c r="E170" s="57" t="s">
        <v>88</v>
      </c>
      <c r="F170" s="57" t="s">
        <v>85</v>
      </c>
      <c r="G170" s="57" t="s">
        <v>178</v>
      </c>
      <c r="H170" s="57" t="s">
        <v>84</v>
      </c>
      <c r="I170" s="43">
        <f>I171+I174</f>
        <v>315.8</v>
      </c>
    </row>
    <row r="171" spans="1:9" ht="77.25" x14ac:dyDescent="0.25">
      <c r="A171" s="37" t="s">
        <v>346</v>
      </c>
      <c r="B171" s="57" t="s">
        <v>92</v>
      </c>
      <c r="C171" s="57" t="s">
        <v>85</v>
      </c>
      <c r="D171" s="57" t="s">
        <v>90</v>
      </c>
      <c r="E171" s="57" t="s">
        <v>88</v>
      </c>
      <c r="F171" s="57" t="s">
        <v>85</v>
      </c>
      <c r="G171" s="108" t="s">
        <v>345</v>
      </c>
      <c r="H171" s="57" t="s">
        <v>84</v>
      </c>
      <c r="I171" s="43">
        <f>I172</f>
        <v>15.8</v>
      </c>
    </row>
    <row r="172" spans="1:9" ht="25.5" x14ac:dyDescent="0.25">
      <c r="A172" s="65" t="s">
        <v>239</v>
      </c>
      <c r="B172" s="57" t="s">
        <v>92</v>
      </c>
      <c r="C172" s="57" t="s">
        <v>85</v>
      </c>
      <c r="D172" s="57" t="s">
        <v>90</v>
      </c>
      <c r="E172" s="57" t="s">
        <v>88</v>
      </c>
      <c r="F172" s="57" t="s">
        <v>85</v>
      </c>
      <c r="G172" s="108" t="s">
        <v>345</v>
      </c>
      <c r="H172" s="57" t="s">
        <v>96</v>
      </c>
      <c r="I172" s="43">
        <f>I173</f>
        <v>15.8</v>
      </c>
    </row>
    <row r="173" spans="1:9" ht="25.5" x14ac:dyDescent="0.25">
      <c r="A173" s="45" t="s">
        <v>155</v>
      </c>
      <c r="B173" s="57" t="s">
        <v>92</v>
      </c>
      <c r="C173" s="57" t="s">
        <v>85</v>
      </c>
      <c r="D173" s="57" t="s">
        <v>90</v>
      </c>
      <c r="E173" s="57" t="s">
        <v>88</v>
      </c>
      <c r="F173" s="57" t="s">
        <v>85</v>
      </c>
      <c r="G173" s="108" t="s">
        <v>345</v>
      </c>
      <c r="H173" s="57" t="s">
        <v>97</v>
      </c>
      <c r="I173" s="43">
        <v>15.8</v>
      </c>
    </row>
    <row r="174" spans="1:9" ht="64.5" x14ac:dyDescent="0.25">
      <c r="A174" s="107" t="s">
        <v>248</v>
      </c>
      <c r="B174" s="109" t="s">
        <v>92</v>
      </c>
      <c r="C174" s="108" t="s">
        <v>85</v>
      </c>
      <c r="D174" s="108" t="s">
        <v>90</v>
      </c>
      <c r="E174" s="108" t="s">
        <v>88</v>
      </c>
      <c r="F174" s="108" t="s">
        <v>85</v>
      </c>
      <c r="G174" s="108" t="s">
        <v>249</v>
      </c>
      <c r="H174" s="57" t="s">
        <v>84</v>
      </c>
      <c r="I174" s="43">
        <f>I175</f>
        <v>300</v>
      </c>
    </row>
    <row r="175" spans="1:9" ht="25.5" x14ac:dyDescent="0.25">
      <c r="A175" s="65" t="s">
        <v>239</v>
      </c>
      <c r="B175" s="109" t="s">
        <v>92</v>
      </c>
      <c r="C175" s="108" t="s">
        <v>85</v>
      </c>
      <c r="D175" s="108" t="s">
        <v>90</v>
      </c>
      <c r="E175" s="108" t="s">
        <v>88</v>
      </c>
      <c r="F175" s="108" t="s">
        <v>85</v>
      </c>
      <c r="G175" s="108" t="s">
        <v>249</v>
      </c>
      <c r="H175" s="57" t="s">
        <v>96</v>
      </c>
      <c r="I175" s="43">
        <f>I176</f>
        <v>300</v>
      </c>
    </row>
    <row r="176" spans="1:9" ht="25.5" x14ac:dyDescent="0.25">
      <c r="A176" s="45" t="s">
        <v>155</v>
      </c>
      <c r="B176" s="109" t="s">
        <v>92</v>
      </c>
      <c r="C176" s="108" t="s">
        <v>85</v>
      </c>
      <c r="D176" s="108" t="s">
        <v>90</v>
      </c>
      <c r="E176" s="108" t="s">
        <v>88</v>
      </c>
      <c r="F176" s="108" t="s">
        <v>85</v>
      </c>
      <c r="G176" s="108" t="s">
        <v>249</v>
      </c>
      <c r="H176" s="57" t="s">
        <v>97</v>
      </c>
      <c r="I176" s="43">
        <v>300</v>
      </c>
    </row>
    <row r="177" spans="1:9" ht="26.25" x14ac:dyDescent="0.25">
      <c r="A177" s="48" t="s">
        <v>70</v>
      </c>
      <c r="B177" s="71" t="s">
        <v>92</v>
      </c>
      <c r="C177" s="71" t="s">
        <v>85</v>
      </c>
      <c r="D177" s="71" t="s">
        <v>90</v>
      </c>
      <c r="E177" s="71" t="s">
        <v>103</v>
      </c>
      <c r="F177" s="71" t="s">
        <v>82</v>
      </c>
      <c r="G177" s="71" t="s">
        <v>178</v>
      </c>
      <c r="H177" s="71" t="s">
        <v>84</v>
      </c>
      <c r="I177" s="43">
        <f t="shared" ref="I177:I178" si="19">I178</f>
        <v>2648.9</v>
      </c>
    </row>
    <row r="178" spans="1:9" ht="51.75" x14ac:dyDescent="0.25">
      <c r="A178" s="48" t="s">
        <v>340</v>
      </c>
      <c r="B178" s="57" t="s">
        <v>92</v>
      </c>
      <c r="C178" s="57" t="s">
        <v>85</v>
      </c>
      <c r="D178" s="57" t="s">
        <v>90</v>
      </c>
      <c r="E178" s="57" t="s">
        <v>103</v>
      </c>
      <c r="F178" s="57" t="s">
        <v>87</v>
      </c>
      <c r="G178" s="57" t="s">
        <v>178</v>
      </c>
      <c r="H178" s="57" t="s">
        <v>84</v>
      </c>
      <c r="I178" s="43">
        <f t="shared" si="19"/>
        <v>2648.9</v>
      </c>
    </row>
    <row r="179" spans="1:9" ht="39" x14ac:dyDescent="0.25">
      <c r="A179" s="48" t="s">
        <v>341</v>
      </c>
      <c r="B179" s="57" t="s">
        <v>92</v>
      </c>
      <c r="C179" s="57" t="s">
        <v>85</v>
      </c>
      <c r="D179" s="57" t="s">
        <v>90</v>
      </c>
      <c r="E179" s="57" t="s">
        <v>103</v>
      </c>
      <c r="F179" s="57" t="s">
        <v>87</v>
      </c>
      <c r="G179" s="57" t="s">
        <v>196</v>
      </c>
      <c r="H179" s="57" t="s">
        <v>84</v>
      </c>
      <c r="I179" s="43">
        <f>I180</f>
        <v>2648.9</v>
      </c>
    </row>
    <row r="180" spans="1:9" x14ac:dyDescent="0.25">
      <c r="A180" s="37" t="s">
        <v>50</v>
      </c>
      <c r="B180" s="57" t="s">
        <v>92</v>
      </c>
      <c r="C180" s="57" t="s">
        <v>85</v>
      </c>
      <c r="D180" s="57" t="s">
        <v>90</v>
      </c>
      <c r="E180" s="57" t="s">
        <v>103</v>
      </c>
      <c r="F180" s="57" t="s">
        <v>87</v>
      </c>
      <c r="G180" s="57" t="s">
        <v>196</v>
      </c>
      <c r="H180" s="57" t="s">
        <v>101</v>
      </c>
      <c r="I180" s="43">
        <f>I181</f>
        <v>2648.9</v>
      </c>
    </row>
    <row r="181" spans="1:9" ht="51.75" x14ac:dyDescent="0.25">
      <c r="A181" s="48" t="s">
        <v>264</v>
      </c>
      <c r="B181" s="57" t="s">
        <v>92</v>
      </c>
      <c r="C181" s="57" t="s">
        <v>85</v>
      </c>
      <c r="D181" s="57" t="s">
        <v>90</v>
      </c>
      <c r="E181" s="57" t="s">
        <v>103</v>
      </c>
      <c r="F181" s="57" t="s">
        <v>87</v>
      </c>
      <c r="G181" s="57" t="s">
        <v>196</v>
      </c>
      <c r="H181" s="57" t="s">
        <v>229</v>
      </c>
      <c r="I181" s="43">
        <v>2648.9</v>
      </c>
    </row>
    <row r="182" spans="1:9" ht="64.5" x14ac:dyDescent="0.25">
      <c r="A182" s="107" t="s">
        <v>324</v>
      </c>
      <c r="B182" s="140" t="s">
        <v>92</v>
      </c>
      <c r="C182" s="140" t="s">
        <v>85</v>
      </c>
      <c r="D182" s="105" t="s">
        <v>190</v>
      </c>
      <c r="E182" s="108" t="s">
        <v>86</v>
      </c>
      <c r="F182" s="108" t="s">
        <v>82</v>
      </c>
      <c r="G182" s="108" t="s">
        <v>178</v>
      </c>
      <c r="H182" s="140" t="s">
        <v>84</v>
      </c>
      <c r="I182" s="43">
        <f t="shared" ref="I182:I185" si="20">I183</f>
        <v>6439.4</v>
      </c>
    </row>
    <row r="183" spans="1:9" ht="26.25" x14ac:dyDescent="0.25">
      <c r="A183" s="107" t="s">
        <v>210</v>
      </c>
      <c r="B183" s="138" t="s">
        <v>92</v>
      </c>
      <c r="C183" s="139" t="s">
        <v>85</v>
      </c>
      <c r="D183" s="105" t="s">
        <v>190</v>
      </c>
      <c r="E183" s="137" t="s">
        <v>98</v>
      </c>
      <c r="F183" s="137" t="s">
        <v>82</v>
      </c>
      <c r="G183" s="137" t="s">
        <v>178</v>
      </c>
      <c r="H183" s="32" t="s">
        <v>84</v>
      </c>
      <c r="I183" s="43">
        <f t="shared" si="20"/>
        <v>6439.4</v>
      </c>
    </row>
    <row r="184" spans="1:9" ht="26.25" x14ac:dyDescent="0.25">
      <c r="A184" s="107" t="s">
        <v>337</v>
      </c>
      <c r="B184" s="138" t="s">
        <v>92</v>
      </c>
      <c r="C184" s="139" t="s">
        <v>85</v>
      </c>
      <c r="D184" s="105" t="s">
        <v>190</v>
      </c>
      <c r="E184" s="137" t="s">
        <v>98</v>
      </c>
      <c r="F184" s="137" t="s">
        <v>81</v>
      </c>
      <c r="G184" s="137" t="s">
        <v>178</v>
      </c>
      <c r="H184" s="32" t="s">
        <v>84</v>
      </c>
      <c r="I184" s="43">
        <f t="shared" si="20"/>
        <v>6439.4</v>
      </c>
    </row>
    <row r="185" spans="1:9" ht="77.25" x14ac:dyDescent="0.25">
      <c r="A185" s="107" t="s">
        <v>267</v>
      </c>
      <c r="B185" s="138" t="s">
        <v>92</v>
      </c>
      <c r="C185" s="139" t="s">
        <v>85</v>
      </c>
      <c r="D185" s="105" t="s">
        <v>190</v>
      </c>
      <c r="E185" s="137" t="s">
        <v>98</v>
      </c>
      <c r="F185" s="137" t="s">
        <v>81</v>
      </c>
      <c r="G185" s="137" t="s">
        <v>266</v>
      </c>
      <c r="H185" s="32" t="s">
        <v>84</v>
      </c>
      <c r="I185" s="43">
        <f t="shared" si="20"/>
        <v>6439.4</v>
      </c>
    </row>
    <row r="186" spans="1:9" x14ac:dyDescent="0.25">
      <c r="A186" s="107" t="s">
        <v>77</v>
      </c>
      <c r="B186" s="138" t="s">
        <v>92</v>
      </c>
      <c r="C186" s="139" t="s">
        <v>85</v>
      </c>
      <c r="D186" s="105" t="s">
        <v>190</v>
      </c>
      <c r="E186" s="137" t="s">
        <v>98</v>
      </c>
      <c r="F186" s="137" t="s">
        <v>81</v>
      </c>
      <c r="G186" s="137" t="s">
        <v>266</v>
      </c>
      <c r="H186" s="32" t="s">
        <v>235</v>
      </c>
      <c r="I186" s="43">
        <f>I187</f>
        <v>6439.4</v>
      </c>
    </row>
    <row r="187" spans="1:9" x14ac:dyDescent="0.25">
      <c r="A187" s="135" t="s">
        <v>108</v>
      </c>
      <c r="B187" s="138" t="s">
        <v>92</v>
      </c>
      <c r="C187" s="139" t="s">
        <v>85</v>
      </c>
      <c r="D187" s="105" t="s">
        <v>190</v>
      </c>
      <c r="E187" s="137" t="s">
        <v>98</v>
      </c>
      <c r="F187" s="137" t="s">
        <v>81</v>
      </c>
      <c r="G187" s="137" t="s">
        <v>266</v>
      </c>
      <c r="H187" s="32" t="s">
        <v>236</v>
      </c>
      <c r="I187" s="43">
        <v>6439.4</v>
      </c>
    </row>
    <row r="188" spans="1:9" x14ac:dyDescent="0.25">
      <c r="A188" s="44" t="s">
        <v>72</v>
      </c>
      <c r="B188" s="34" t="s">
        <v>92</v>
      </c>
      <c r="C188" s="34" t="s">
        <v>89</v>
      </c>
      <c r="D188" s="34" t="s">
        <v>82</v>
      </c>
      <c r="E188" s="34" t="s">
        <v>86</v>
      </c>
      <c r="F188" s="34" t="s">
        <v>82</v>
      </c>
      <c r="G188" s="34" t="s">
        <v>178</v>
      </c>
      <c r="H188" s="34" t="s">
        <v>84</v>
      </c>
      <c r="I188" s="30">
        <f>I189+I195</f>
        <v>1141.7</v>
      </c>
    </row>
    <row r="189" spans="1:9" ht="39" x14ac:dyDescent="0.25">
      <c r="A189" s="37" t="s">
        <v>334</v>
      </c>
      <c r="B189" s="32" t="s">
        <v>92</v>
      </c>
      <c r="C189" s="32" t="s">
        <v>89</v>
      </c>
      <c r="D189" s="57" t="s">
        <v>221</v>
      </c>
      <c r="E189" s="57" t="s">
        <v>86</v>
      </c>
      <c r="F189" s="57" t="s">
        <v>82</v>
      </c>
      <c r="G189" s="57" t="s">
        <v>178</v>
      </c>
      <c r="H189" s="32" t="s">
        <v>84</v>
      </c>
      <c r="I189" s="31">
        <f>I190</f>
        <v>691.7</v>
      </c>
    </row>
    <row r="190" spans="1:9" x14ac:dyDescent="0.25">
      <c r="A190" s="37" t="s">
        <v>65</v>
      </c>
      <c r="B190" s="57" t="s">
        <v>92</v>
      </c>
      <c r="C190" s="57" t="s">
        <v>89</v>
      </c>
      <c r="D190" s="57" t="s">
        <v>221</v>
      </c>
      <c r="E190" s="57" t="s">
        <v>98</v>
      </c>
      <c r="F190" s="57" t="s">
        <v>82</v>
      </c>
      <c r="G190" s="57" t="s">
        <v>178</v>
      </c>
      <c r="H190" s="32" t="s">
        <v>84</v>
      </c>
      <c r="I190" s="31">
        <f>I191</f>
        <v>691.7</v>
      </c>
    </row>
    <row r="191" spans="1:9" ht="26.25" x14ac:dyDescent="0.25">
      <c r="A191" s="37" t="s">
        <v>222</v>
      </c>
      <c r="B191" s="57" t="s">
        <v>92</v>
      </c>
      <c r="C191" s="57" t="s">
        <v>89</v>
      </c>
      <c r="D191" s="57" t="s">
        <v>221</v>
      </c>
      <c r="E191" s="57" t="s">
        <v>98</v>
      </c>
      <c r="F191" s="57" t="s">
        <v>85</v>
      </c>
      <c r="G191" s="57" t="s">
        <v>178</v>
      </c>
      <c r="H191" s="32" t="s">
        <v>84</v>
      </c>
      <c r="I191" s="31">
        <f>I192</f>
        <v>691.7</v>
      </c>
    </row>
    <row r="192" spans="1:9" x14ac:dyDescent="0.25">
      <c r="A192" s="37" t="s">
        <v>219</v>
      </c>
      <c r="B192" s="57" t="s">
        <v>92</v>
      </c>
      <c r="C192" s="57" t="s">
        <v>89</v>
      </c>
      <c r="D192" s="57" t="s">
        <v>221</v>
      </c>
      <c r="E192" s="57" t="s">
        <v>98</v>
      </c>
      <c r="F192" s="57" t="s">
        <v>85</v>
      </c>
      <c r="G192" s="57" t="s">
        <v>196</v>
      </c>
      <c r="H192" s="32" t="s">
        <v>84</v>
      </c>
      <c r="I192" s="31">
        <f>I193</f>
        <v>691.7</v>
      </c>
    </row>
    <row r="193" spans="1:9" ht="26.25" x14ac:dyDescent="0.25">
      <c r="A193" s="37" t="s">
        <v>239</v>
      </c>
      <c r="B193" s="57" t="s">
        <v>92</v>
      </c>
      <c r="C193" s="57" t="s">
        <v>89</v>
      </c>
      <c r="D193" s="57" t="s">
        <v>221</v>
      </c>
      <c r="E193" s="57" t="s">
        <v>98</v>
      </c>
      <c r="F193" s="57" t="s">
        <v>85</v>
      </c>
      <c r="G193" s="57" t="s">
        <v>196</v>
      </c>
      <c r="H193" s="32" t="s">
        <v>96</v>
      </c>
      <c r="I193" s="31">
        <f>I194</f>
        <v>691.7</v>
      </c>
    </row>
    <row r="194" spans="1:9" ht="26.25" x14ac:dyDescent="0.25">
      <c r="A194" s="37" t="s">
        <v>155</v>
      </c>
      <c r="B194" s="32" t="s">
        <v>92</v>
      </c>
      <c r="C194" s="32" t="s">
        <v>89</v>
      </c>
      <c r="D194" s="57" t="s">
        <v>221</v>
      </c>
      <c r="E194" s="57" t="s">
        <v>98</v>
      </c>
      <c r="F194" s="57" t="s">
        <v>85</v>
      </c>
      <c r="G194" s="57" t="s">
        <v>196</v>
      </c>
      <c r="H194" s="32" t="s">
        <v>97</v>
      </c>
      <c r="I194" s="31">
        <v>691.7</v>
      </c>
    </row>
    <row r="195" spans="1:9" ht="39" x14ac:dyDescent="0.25">
      <c r="A195" s="37" t="s">
        <v>347</v>
      </c>
      <c r="B195" s="32" t="s">
        <v>92</v>
      </c>
      <c r="C195" s="32" t="s">
        <v>89</v>
      </c>
      <c r="D195" s="32" t="s">
        <v>231</v>
      </c>
      <c r="E195" s="32" t="s">
        <v>86</v>
      </c>
      <c r="F195" s="32" t="s">
        <v>82</v>
      </c>
      <c r="G195" s="32" t="s">
        <v>178</v>
      </c>
      <c r="H195" s="32" t="s">
        <v>84</v>
      </c>
      <c r="I195" s="31">
        <f>I196</f>
        <v>450</v>
      </c>
    </row>
    <row r="196" spans="1:9" ht="39" x14ac:dyDescent="0.25">
      <c r="A196" s="37" t="s">
        <v>232</v>
      </c>
      <c r="B196" s="32" t="s">
        <v>92</v>
      </c>
      <c r="C196" s="32" t="s">
        <v>89</v>
      </c>
      <c r="D196" s="32" t="s">
        <v>231</v>
      </c>
      <c r="E196" s="32" t="s">
        <v>86</v>
      </c>
      <c r="F196" s="32" t="s">
        <v>81</v>
      </c>
      <c r="G196" s="32" t="s">
        <v>178</v>
      </c>
      <c r="H196" s="32" t="s">
        <v>84</v>
      </c>
      <c r="I196" s="31">
        <f t="shared" ref="I196:I197" si="21">I197</f>
        <v>450</v>
      </c>
    </row>
    <row r="197" spans="1:9" x14ac:dyDescent="0.25">
      <c r="A197" s="37" t="s">
        <v>219</v>
      </c>
      <c r="B197" s="32" t="s">
        <v>92</v>
      </c>
      <c r="C197" s="32" t="s">
        <v>89</v>
      </c>
      <c r="D197" s="32" t="s">
        <v>231</v>
      </c>
      <c r="E197" s="32" t="s">
        <v>86</v>
      </c>
      <c r="F197" s="32" t="s">
        <v>81</v>
      </c>
      <c r="G197" s="32" t="s">
        <v>196</v>
      </c>
      <c r="H197" s="32" t="s">
        <v>84</v>
      </c>
      <c r="I197" s="31">
        <f t="shared" si="21"/>
        <v>450</v>
      </c>
    </row>
    <row r="198" spans="1:9" ht="26.25" x14ac:dyDescent="0.25">
      <c r="A198" s="37" t="s">
        <v>239</v>
      </c>
      <c r="B198" s="32" t="s">
        <v>92</v>
      </c>
      <c r="C198" s="32" t="s">
        <v>89</v>
      </c>
      <c r="D198" s="32" t="s">
        <v>231</v>
      </c>
      <c r="E198" s="32" t="s">
        <v>86</v>
      </c>
      <c r="F198" s="32" t="s">
        <v>81</v>
      </c>
      <c r="G198" s="32" t="s">
        <v>196</v>
      </c>
      <c r="H198" s="32" t="s">
        <v>96</v>
      </c>
      <c r="I198" s="31">
        <f>I199</f>
        <v>450</v>
      </c>
    </row>
    <row r="199" spans="1:9" ht="26.25" x14ac:dyDescent="0.25">
      <c r="A199" s="37" t="s">
        <v>155</v>
      </c>
      <c r="B199" s="32" t="s">
        <v>92</v>
      </c>
      <c r="C199" s="32" t="s">
        <v>89</v>
      </c>
      <c r="D199" s="32" t="s">
        <v>231</v>
      </c>
      <c r="E199" s="32" t="s">
        <v>86</v>
      </c>
      <c r="F199" s="32" t="s">
        <v>81</v>
      </c>
      <c r="G199" s="32" t="s">
        <v>196</v>
      </c>
      <c r="H199" s="32" t="s">
        <v>97</v>
      </c>
      <c r="I199" s="31">
        <v>450</v>
      </c>
    </row>
    <row r="200" spans="1:9" x14ac:dyDescent="0.25">
      <c r="A200" s="141" t="s">
        <v>348</v>
      </c>
      <c r="B200" s="145" t="s">
        <v>93</v>
      </c>
      <c r="C200" s="142" t="s">
        <v>82</v>
      </c>
      <c r="D200" s="142" t="s">
        <v>82</v>
      </c>
      <c r="E200" s="142" t="s">
        <v>86</v>
      </c>
      <c r="F200" s="142" t="s">
        <v>82</v>
      </c>
      <c r="G200" s="142" t="s">
        <v>178</v>
      </c>
      <c r="H200" s="142" t="s">
        <v>84</v>
      </c>
      <c r="I200" s="38">
        <f t="shared" ref="I200:I205" si="22">I201</f>
        <v>50</v>
      </c>
    </row>
    <row r="201" spans="1:9" x14ac:dyDescent="0.25">
      <c r="A201" s="39" t="s">
        <v>349</v>
      </c>
      <c r="B201" s="143" t="s">
        <v>93</v>
      </c>
      <c r="C201" s="144" t="s">
        <v>81</v>
      </c>
      <c r="D201" s="144" t="s">
        <v>82</v>
      </c>
      <c r="E201" s="144" t="s">
        <v>86</v>
      </c>
      <c r="F201" s="144" t="s">
        <v>82</v>
      </c>
      <c r="G201" s="144" t="s">
        <v>178</v>
      </c>
      <c r="H201" s="144" t="s">
        <v>84</v>
      </c>
      <c r="I201" s="30">
        <f t="shared" si="22"/>
        <v>50</v>
      </c>
    </row>
    <row r="202" spans="1:9" ht="39" x14ac:dyDescent="0.25">
      <c r="A202" s="37" t="s">
        <v>350</v>
      </c>
      <c r="B202" s="138" t="s">
        <v>93</v>
      </c>
      <c r="C202" s="139" t="s">
        <v>81</v>
      </c>
      <c r="D202" s="139" t="s">
        <v>89</v>
      </c>
      <c r="E202" s="139" t="s">
        <v>86</v>
      </c>
      <c r="F202" s="139" t="s">
        <v>82</v>
      </c>
      <c r="G202" s="139" t="s">
        <v>178</v>
      </c>
      <c r="H202" s="139" t="s">
        <v>84</v>
      </c>
      <c r="I202" s="31">
        <f t="shared" si="22"/>
        <v>50</v>
      </c>
    </row>
    <row r="203" spans="1:9" ht="26.25" x14ac:dyDescent="0.25">
      <c r="A203" s="37" t="s">
        <v>351</v>
      </c>
      <c r="B203" s="138" t="s">
        <v>93</v>
      </c>
      <c r="C203" s="139" t="s">
        <v>81</v>
      </c>
      <c r="D203" s="139" t="s">
        <v>89</v>
      </c>
      <c r="E203" s="139" t="s">
        <v>343</v>
      </c>
      <c r="F203" s="139" t="s">
        <v>82</v>
      </c>
      <c r="G203" s="139" t="s">
        <v>178</v>
      </c>
      <c r="H203" s="139" t="s">
        <v>84</v>
      </c>
      <c r="I203" s="31">
        <f t="shared" si="22"/>
        <v>50</v>
      </c>
    </row>
    <row r="204" spans="1:9" ht="51.75" x14ac:dyDescent="0.25">
      <c r="A204" s="37" t="s">
        <v>352</v>
      </c>
      <c r="B204" s="138" t="s">
        <v>93</v>
      </c>
      <c r="C204" s="139" t="s">
        <v>81</v>
      </c>
      <c r="D204" s="139" t="s">
        <v>89</v>
      </c>
      <c r="E204" s="139" t="s">
        <v>343</v>
      </c>
      <c r="F204" s="139" t="s">
        <v>81</v>
      </c>
      <c r="G204" s="139" t="s">
        <v>178</v>
      </c>
      <c r="H204" s="139" t="s">
        <v>84</v>
      </c>
      <c r="I204" s="31">
        <f t="shared" si="22"/>
        <v>50</v>
      </c>
    </row>
    <row r="205" spans="1:9" x14ac:dyDescent="0.25">
      <c r="A205" s="37" t="s">
        <v>353</v>
      </c>
      <c r="B205" s="138" t="s">
        <v>93</v>
      </c>
      <c r="C205" s="139" t="s">
        <v>81</v>
      </c>
      <c r="D205" s="139" t="s">
        <v>89</v>
      </c>
      <c r="E205" s="139" t="s">
        <v>343</v>
      </c>
      <c r="F205" s="139" t="s">
        <v>81</v>
      </c>
      <c r="G205" s="139" t="s">
        <v>209</v>
      </c>
      <c r="H205" s="139" t="s">
        <v>84</v>
      </c>
      <c r="I205" s="31">
        <f t="shared" si="22"/>
        <v>50</v>
      </c>
    </row>
    <row r="206" spans="1:9" ht="26.25" x14ac:dyDescent="0.25">
      <c r="A206" s="37" t="s">
        <v>239</v>
      </c>
      <c r="B206" s="138" t="s">
        <v>93</v>
      </c>
      <c r="C206" s="139" t="s">
        <v>81</v>
      </c>
      <c r="D206" s="139" t="s">
        <v>89</v>
      </c>
      <c r="E206" s="139" t="s">
        <v>343</v>
      </c>
      <c r="F206" s="139" t="s">
        <v>81</v>
      </c>
      <c r="G206" s="139" t="s">
        <v>209</v>
      </c>
      <c r="H206" s="139" t="s">
        <v>96</v>
      </c>
      <c r="I206" s="31">
        <f>I207</f>
        <v>50</v>
      </c>
    </row>
    <row r="207" spans="1:9" ht="26.25" x14ac:dyDescent="0.25">
      <c r="A207" s="107" t="s">
        <v>155</v>
      </c>
      <c r="B207" s="138" t="s">
        <v>93</v>
      </c>
      <c r="C207" s="139" t="s">
        <v>81</v>
      </c>
      <c r="D207" s="139" t="s">
        <v>89</v>
      </c>
      <c r="E207" s="139" t="s">
        <v>343</v>
      </c>
      <c r="F207" s="139" t="s">
        <v>81</v>
      </c>
      <c r="G207" s="139" t="s">
        <v>209</v>
      </c>
      <c r="H207" s="139" t="s">
        <v>97</v>
      </c>
      <c r="I207" s="31">
        <v>50</v>
      </c>
    </row>
    <row r="208" spans="1:9" x14ac:dyDescent="0.25">
      <c r="A208" s="61" t="s">
        <v>73</v>
      </c>
      <c r="B208" s="62" t="s">
        <v>197</v>
      </c>
      <c r="C208" s="62" t="s">
        <v>82</v>
      </c>
      <c r="D208" s="62" t="s">
        <v>82</v>
      </c>
      <c r="E208" s="62" t="s">
        <v>86</v>
      </c>
      <c r="F208" s="62" t="s">
        <v>82</v>
      </c>
      <c r="G208" s="62" t="s">
        <v>178</v>
      </c>
      <c r="H208" s="62" t="s">
        <v>84</v>
      </c>
      <c r="I208" s="38">
        <f>I209</f>
        <v>180</v>
      </c>
    </row>
    <row r="209" spans="1:9" x14ac:dyDescent="0.25">
      <c r="A209" s="39" t="s">
        <v>74</v>
      </c>
      <c r="B209" s="34" t="s">
        <v>197</v>
      </c>
      <c r="C209" s="34" t="s">
        <v>81</v>
      </c>
      <c r="D209" s="34" t="s">
        <v>82</v>
      </c>
      <c r="E209" s="34" t="s">
        <v>86</v>
      </c>
      <c r="F209" s="34" t="s">
        <v>82</v>
      </c>
      <c r="G209" s="34" t="s">
        <v>178</v>
      </c>
      <c r="H209" s="34" t="s">
        <v>84</v>
      </c>
      <c r="I209" s="30">
        <f>I210</f>
        <v>180</v>
      </c>
    </row>
    <row r="210" spans="1:9" ht="39" x14ac:dyDescent="0.25">
      <c r="A210" s="66" t="s">
        <v>316</v>
      </c>
      <c r="B210" s="32" t="s">
        <v>197</v>
      </c>
      <c r="C210" s="32" t="s">
        <v>81</v>
      </c>
      <c r="D210" s="32" t="s">
        <v>315</v>
      </c>
      <c r="E210" s="32" t="s">
        <v>86</v>
      </c>
      <c r="F210" s="32" t="s">
        <v>82</v>
      </c>
      <c r="G210" s="32" t="s">
        <v>178</v>
      </c>
      <c r="H210" s="32" t="s">
        <v>84</v>
      </c>
      <c r="I210" s="31">
        <f t="shared" ref="I210:I213" si="23">I211</f>
        <v>180</v>
      </c>
    </row>
    <row r="211" spans="1:9" ht="39" x14ac:dyDescent="0.25">
      <c r="A211" s="64" t="s">
        <v>179</v>
      </c>
      <c r="B211" s="32" t="s">
        <v>197</v>
      </c>
      <c r="C211" s="32" t="s">
        <v>81</v>
      </c>
      <c r="D211" s="32" t="s">
        <v>315</v>
      </c>
      <c r="E211" s="32" t="s">
        <v>88</v>
      </c>
      <c r="F211" s="32" t="s">
        <v>82</v>
      </c>
      <c r="G211" s="32" t="s">
        <v>178</v>
      </c>
      <c r="H211" s="32" t="s">
        <v>84</v>
      </c>
      <c r="I211" s="31">
        <f t="shared" si="23"/>
        <v>180</v>
      </c>
    </row>
    <row r="212" spans="1:9" ht="39" x14ac:dyDescent="0.25">
      <c r="A212" s="64" t="s">
        <v>326</v>
      </c>
      <c r="B212" s="32" t="s">
        <v>197</v>
      </c>
      <c r="C212" s="32" t="s">
        <v>81</v>
      </c>
      <c r="D212" s="32" t="s">
        <v>315</v>
      </c>
      <c r="E212" s="32" t="s">
        <v>88</v>
      </c>
      <c r="F212" s="32" t="s">
        <v>89</v>
      </c>
      <c r="G212" s="32" t="s">
        <v>178</v>
      </c>
      <c r="H212" s="32" t="s">
        <v>84</v>
      </c>
      <c r="I212" s="31">
        <f t="shared" si="23"/>
        <v>180</v>
      </c>
    </row>
    <row r="213" spans="1:9" ht="26.25" x14ac:dyDescent="0.25">
      <c r="A213" s="37" t="s">
        <v>55</v>
      </c>
      <c r="B213" s="32" t="s">
        <v>197</v>
      </c>
      <c r="C213" s="32" t="s">
        <v>81</v>
      </c>
      <c r="D213" s="32" t="s">
        <v>315</v>
      </c>
      <c r="E213" s="32" t="s">
        <v>88</v>
      </c>
      <c r="F213" s="32" t="s">
        <v>89</v>
      </c>
      <c r="G213" s="32" t="s">
        <v>209</v>
      </c>
      <c r="H213" s="32" t="s">
        <v>84</v>
      </c>
      <c r="I213" s="31">
        <f t="shared" si="23"/>
        <v>180</v>
      </c>
    </row>
    <row r="214" spans="1:9" x14ac:dyDescent="0.25">
      <c r="A214" s="37" t="s">
        <v>75</v>
      </c>
      <c r="B214" s="32" t="s">
        <v>197</v>
      </c>
      <c r="C214" s="32" t="s">
        <v>81</v>
      </c>
      <c r="D214" s="32" t="s">
        <v>315</v>
      </c>
      <c r="E214" s="32" t="s">
        <v>88</v>
      </c>
      <c r="F214" s="32" t="s">
        <v>89</v>
      </c>
      <c r="G214" s="32" t="s">
        <v>209</v>
      </c>
      <c r="H214" s="32" t="s">
        <v>241</v>
      </c>
      <c r="I214" s="31">
        <f>I215</f>
        <v>180</v>
      </c>
    </row>
    <row r="215" spans="1:9" ht="26.25" x14ac:dyDescent="0.25">
      <c r="A215" s="37" t="s">
        <v>76</v>
      </c>
      <c r="B215" s="32" t="s">
        <v>197</v>
      </c>
      <c r="C215" s="32" t="s">
        <v>81</v>
      </c>
      <c r="D215" s="32" t="s">
        <v>315</v>
      </c>
      <c r="E215" s="32" t="s">
        <v>88</v>
      </c>
      <c r="F215" s="32" t="s">
        <v>89</v>
      </c>
      <c r="G215" s="32" t="s">
        <v>209</v>
      </c>
      <c r="H215" s="32" t="s">
        <v>234</v>
      </c>
      <c r="I215" s="31">
        <v>180</v>
      </c>
    </row>
    <row r="216" spans="1:9" x14ac:dyDescent="0.25">
      <c r="A216" s="146" t="s">
        <v>354</v>
      </c>
      <c r="B216" s="145" t="s">
        <v>189</v>
      </c>
      <c r="C216" s="142" t="s">
        <v>82</v>
      </c>
      <c r="D216" s="142" t="s">
        <v>82</v>
      </c>
      <c r="E216" s="142" t="s">
        <v>86</v>
      </c>
      <c r="F216" s="142" t="s">
        <v>82</v>
      </c>
      <c r="G216" s="142" t="s">
        <v>178</v>
      </c>
      <c r="H216" s="145" t="s">
        <v>84</v>
      </c>
      <c r="I216" s="38">
        <f t="shared" ref="I216:I221" si="24">I217</f>
        <v>60</v>
      </c>
    </row>
    <row r="217" spans="1:9" x14ac:dyDescent="0.25">
      <c r="A217" s="134" t="s">
        <v>355</v>
      </c>
      <c r="B217" s="147" t="s">
        <v>189</v>
      </c>
      <c r="C217" s="144" t="s">
        <v>81</v>
      </c>
      <c r="D217" s="144" t="s">
        <v>82</v>
      </c>
      <c r="E217" s="144" t="s">
        <v>86</v>
      </c>
      <c r="F217" s="144" t="s">
        <v>82</v>
      </c>
      <c r="G217" s="144" t="s">
        <v>178</v>
      </c>
      <c r="H217" s="143" t="s">
        <v>84</v>
      </c>
      <c r="I217" s="30">
        <f t="shared" si="24"/>
        <v>60</v>
      </c>
    </row>
    <row r="218" spans="1:9" ht="39" x14ac:dyDescent="0.25">
      <c r="A218" s="107" t="s">
        <v>356</v>
      </c>
      <c r="B218" s="148" t="s">
        <v>189</v>
      </c>
      <c r="C218" s="139" t="s">
        <v>81</v>
      </c>
      <c r="D218" s="139" t="s">
        <v>87</v>
      </c>
      <c r="E218" s="139" t="s">
        <v>86</v>
      </c>
      <c r="F218" s="139" t="s">
        <v>82</v>
      </c>
      <c r="G218" s="139" t="s">
        <v>178</v>
      </c>
      <c r="H218" s="138" t="s">
        <v>84</v>
      </c>
      <c r="I218" s="31">
        <f t="shared" si="24"/>
        <v>60</v>
      </c>
    </row>
    <row r="219" spans="1:9" ht="26.25" x14ac:dyDescent="0.25">
      <c r="A219" s="107" t="s">
        <v>357</v>
      </c>
      <c r="B219" s="148" t="s">
        <v>189</v>
      </c>
      <c r="C219" s="139" t="s">
        <v>81</v>
      </c>
      <c r="D219" s="139" t="s">
        <v>87</v>
      </c>
      <c r="E219" s="139" t="s">
        <v>88</v>
      </c>
      <c r="F219" s="139" t="s">
        <v>82</v>
      </c>
      <c r="G219" s="139" t="s">
        <v>178</v>
      </c>
      <c r="H219" s="138" t="s">
        <v>84</v>
      </c>
      <c r="I219" s="31">
        <f t="shared" si="24"/>
        <v>60</v>
      </c>
    </row>
    <row r="220" spans="1:9" ht="39" x14ac:dyDescent="0.25">
      <c r="A220" s="107" t="s">
        <v>358</v>
      </c>
      <c r="B220" s="148" t="s">
        <v>189</v>
      </c>
      <c r="C220" s="139" t="s">
        <v>81</v>
      </c>
      <c r="D220" s="139" t="s">
        <v>87</v>
      </c>
      <c r="E220" s="139" t="s">
        <v>88</v>
      </c>
      <c r="F220" s="139" t="s">
        <v>81</v>
      </c>
      <c r="G220" s="139" t="s">
        <v>178</v>
      </c>
      <c r="H220" s="138" t="s">
        <v>84</v>
      </c>
      <c r="I220" s="31">
        <f t="shared" si="24"/>
        <v>60</v>
      </c>
    </row>
    <row r="221" spans="1:9" ht="39" x14ac:dyDescent="0.25">
      <c r="A221" s="107" t="s">
        <v>341</v>
      </c>
      <c r="B221" s="148" t="s">
        <v>189</v>
      </c>
      <c r="C221" s="139" t="s">
        <v>81</v>
      </c>
      <c r="D221" s="139" t="s">
        <v>87</v>
      </c>
      <c r="E221" s="139" t="s">
        <v>88</v>
      </c>
      <c r="F221" s="139" t="s">
        <v>81</v>
      </c>
      <c r="G221" s="139" t="s">
        <v>196</v>
      </c>
      <c r="H221" s="138" t="s">
        <v>84</v>
      </c>
      <c r="I221" s="31">
        <f t="shared" si="24"/>
        <v>60</v>
      </c>
    </row>
    <row r="222" spans="1:9" ht="26.25" x14ac:dyDescent="0.25">
      <c r="A222" s="37" t="s">
        <v>239</v>
      </c>
      <c r="B222" s="148" t="s">
        <v>189</v>
      </c>
      <c r="C222" s="139" t="s">
        <v>81</v>
      </c>
      <c r="D222" s="139" t="s">
        <v>87</v>
      </c>
      <c r="E222" s="139" t="s">
        <v>88</v>
      </c>
      <c r="F222" s="139" t="s">
        <v>81</v>
      </c>
      <c r="G222" s="139" t="s">
        <v>196</v>
      </c>
      <c r="H222" s="138" t="s">
        <v>96</v>
      </c>
      <c r="I222" s="31">
        <f>I223</f>
        <v>60</v>
      </c>
    </row>
    <row r="223" spans="1:9" ht="26.25" x14ac:dyDescent="0.25">
      <c r="A223" s="107" t="s">
        <v>155</v>
      </c>
      <c r="B223" s="148" t="s">
        <v>189</v>
      </c>
      <c r="C223" s="139" t="s">
        <v>81</v>
      </c>
      <c r="D223" s="139" t="s">
        <v>87</v>
      </c>
      <c r="E223" s="139" t="s">
        <v>88</v>
      </c>
      <c r="F223" s="139" t="s">
        <v>81</v>
      </c>
      <c r="G223" s="139" t="s">
        <v>196</v>
      </c>
      <c r="H223" s="139" t="s">
        <v>97</v>
      </c>
      <c r="I223" s="31">
        <v>60</v>
      </c>
    </row>
    <row r="224" spans="1:9" x14ac:dyDescent="0.25">
      <c r="A224" s="46" t="s">
        <v>78</v>
      </c>
      <c r="B224" s="70"/>
      <c r="C224" s="70"/>
      <c r="D224" s="32"/>
      <c r="E224" s="32"/>
      <c r="F224" s="32"/>
      <c r="G224" s="32"/>
      <c r="H224" s="70"/>
      <c r="I224" s="30">
        <f>I9+I88+I94+I109+I149+I208+I200+I216</f>
        <v>61076.800000000003</v>
      </c>
    </row>
    <row r="225" spans="9:9" x14ac:dyDescent="0.25">
      <c r="I225" s="7"/>
    </row>
  </sheetData>
  <mergeCells count="10">
    <mergeCell ref="A1:A2"/>
    <mergeCell ref="E1:I2"/>
    <mergeCell ref="A5:I5"/>
    <mergeCell ref="A3:I3"/>
    <mergeCell ref="A6:A7"/>
    <mergeCell ref="I6:I7"/>
    <mergeCell ref="B6:B7"/>
    <mergeCell ref="C6:C7"/>
    <mergeCell ref="D6:G6"/>
    <mergeCell ref="H6:H7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opLeftCell="A187" workbookViewId="0">
      <selection activeCell="I158" sqref="I158"/>
    </sheetView>
  </sheetViews>
  <sheetFormatPr defaultRowHeight="15" x14ac:dyDescent="0.25"/>
  <cols>
    <col min="1" max="1" width="47.85546875" customWidth="1"/>
    <col min="2" max="2" width="5.5703125" customWidth="1"/>
    <col min="3" max="4" width="5.28515625" customWidth="1"/>
    <col min="5" max="5" width="6.28515625" customWidth="1"/>
    <col min="6" max="6" width="6.42578125" customWidth="1"/>
    <col min="7" max="7" width="6.7109375" customWidth="1"/>
    <col min="8" max="8" width="6.42578125" customWidth="1"/>
    <col min="9" max="9" width="11.85546875" customWidth="1"/>
    <col min="10" max="10" width="11.140625" customWidth="1"/>
  </cols>
  <sheetData>
    <row r="1" spans="1:10" ht="17.25" customHeight="1" x14ac:dyDescent="0.25">
      <c r="A1" s="176"/>
      <c r="B1" s="6" t="s">
        <v>79</v>
      </c>
      <c r="C1" s="7"/>
      <c r="D1" s="7"/>
      <c r="E1" s="177" t="s">
        <v>278</v>
      </c>
      <c r="F1" s="177"/>
      <c r="G1" s="177"/>
      <c r="H1" s="177"/>
      <c r="I1" s="173"/>
      <c r="J1" s="173"/>
    </row>
    <row r="2" spans="1:10" x14ac:dyDescent="0.25">
      <c r="A2" s="176"/>
      <c r="B2" s="8"/>
      <c r="C2" s="7"/>
      <c r="D2" s="7"/>
      <c r="E2" s="177"/>
      <c r="F2" s="177"/>
      <c r="G2" s="177"/>
      <c r="H2" s="177"/>
      <c r="I2" s="173"/>
      <c r="J2" s="173"/>
    </row>
    <row r="3" spans="1:10" ht="71.25" customHeight="1" x14ac:dyDescent="0.25">
      <c r="A3" s="171" t="s">
        <v>277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0" ht="15.75" x14ac:dyDescent="0.25">
      <c r="A4" s="20"/>
      <c r="B4" s="7"/>
      <c r="C4" s="7"/>
      <c r="D4" s="7"/>
      <c r="E4" s="7"/>
      <c r="F4" s="7"/>
      <c r="G4" s="7"/>
    </row>
    <row r="5" spans="1:10" x14ac:dyDescent="0.25">
      <c r="A5" s="178" t="s">
        <v>0</v>
      </c>
      <c r="B5" s="175"/>
      <c r="C5" s="175"/>
      <c r="D5" s="175"/>
      <c r="E5" s="175"/>
      <c r="F5" s="175"/>
      <c r="G5" s="175"/>
      <c r="H5" s="175"/>
      <c r="I5" s="175"/>
      <c r="J5" s="175"/>
    </row>
    <row r="6" spans="1:10" ht="15" customHeight="1" x14ac:dyDescent="0.25">
      <c r="A6" s="179" t="s">
        <v>39</v>
      </c>
      <c r="B6" s="182" t="s">
        <v>40</v>
      </c>
      <c r="C6" s="182" t="s">
        <v>41</v>
      </c>
      <c r="D6" s="183" t="s">
        <v>42</v>
      </c>
      <c r="E6" s="183"/>
      <c r="F6" s="183"/>
      <c r="G6" s="183"/>
      <c r="H6" s="184" t="s">
        <v>43</v>
      </c>
      <c r="I6" s="180" t="s">
        <v>274</v>
      </c>
      <c r="J6" s="180" t="s">
        <v>275</v>
      </c>
    </row>
    <row r="7" spans="1:10" x14ac:dyDescent="0.25">
      <c r="A7" s="179"/>
      <c r="B7" s="182"/>
      <c r="C7" s="182"/>
      <c r="D7" s="128" t="s">
        <v>44</v>
      </c>
      <c r="E7" s="128" t="s">
        <v>45</v>
      </c>
      <c r="F7" s="128" t="s">
        <v>237</v>
      </c>
      <c r="G7" s="128" t="s">
        <v>46</v>
      </c>
      <c r="H7" s="185"/>
      <c r="I7" s="181"/>
      <c r="J7" s="181"/>
    </row>
    <row r="8" spans="1:10" x14ac:dyDescent="0.25">
      <c r="A8" s="60">
        <v>1</v>
      </c>
      <c r="B8" s="60">
        <v>2</v>
      </c>
      <c r="C8" s="60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 t="s">
        <v>242</v>
      </c>
      <c r="J8" s="33" t="s">
        <v>197</v>
      </c>
    </row>
    <row r="9" spans="1:10" x14ac:dyDescent="0.25">
      <c r="A9" s="61" t="s">
        <v>47</v>
      </c>
      <c r="B9" s="62" t="s">
        <v>81</v>
      </c>
      <c r="C9" s="62" t="s">
        <v>82</v>
      </c>
      <c r="D9" s="62" t="s">
        <v>82</v>
      </c>
      <c r="E9" s="62" t="s">
        <v>86</v>
      </c>
      <c r="F9" s="62" t="s">
        <v>82</v>
      </c>
      <c r="G9" s="62" t="s">
        <v>178</v>
      </c>
      <c r="H9" s="62" t="s">
        <v>84</v>
      </c>
      <c r="I9" s="38">
        <f>I10+I17+I28+I35</f>
        <v>33261.5</v>
      </c>
      <c r="J9" s="38">
        <f>J10+J17+J28+J35</f>
        <v>34915.5</v>
      </c>
    </row>
    <row r="10" spans="1:10" ht="39" x14ac:dyDescent="0.25">
      <c r="A10" s="63" t="s">
        <v>48</v>
      </c>
      <c r="B10" s="34" t="s">
        <v>81</v>
      </c>
      <c r="C10" s="34" t="s">
        <v>85</v>
      </c>
      <c r="D10" s="34" t="s">
        <v>82</v>
      </c>
      <c r="E10" s="34" t="s">
        <v>86</v>
      </c>
      <c r="F10" s="34" t="s">
        <v>82</v>
      </c>
      <c r="G10" s="34" t="s">
        <v>178</v>
      </c>
      <c r="H10" s="34" t="s">
        <v>84</v>
      </c>
      <c r="I10" s="30">
        <f>I11</f>
        <v>1782.7</v>
      </c>
      <c r="J10" s="30">
        <f>J11</f>
        <v>1782.7</v>
      </c>
    </row>
    <row r="11" spans="1:10" ht="39" x14ac:dyDescent="0.25">
      <c r="A11" s="64" t="s">
        <v>316</v>
      </c>
      <c r="B11" s="32" t="s">
        <v>81</v>
      </c>
      <c r="C11" s="32" t="s">
        <v>85</v>
      </c>
      <c r="D11" s="32" t="s">
        <v>315</v>
      </c>
      <c r="E11" s="32" t="s">
        <v>86</v>
      </c>
      <c r="F11" s="32" t="s">
        <v>82</v>
      </c>
      <c r="G11" s="32" t="s">
        <v>178</v>
      </c>
      <c r="H11" s="32" t="s">
        <v>84</v>
      </c>
      <c r="I11" s="31">
        <f t="shared" ref="I11:J13" si="0">I12</f>
        <v>1782.7</v>
      </c>
      <c r="J11" s="31">
        <f t="shared" si="0"/>
        <v>1782.7</v>
      </c>
    </row>
    <row r="12" spans="1:10" ht="39" x14ac:dyDescent="0.25">
      <c r="A12" s="64" t="s">
        <v>179</v>
      </c>
      <c r="B12" s="32" t="s">
        <v>81</v>
      </c>
      <c r="C12" s="32" t="s">
        <v>85</v>
      </c>
      <c r="D12" s="32" t="s">
        <v>315</v>
      </c>
      <c r="E12" s="32" t="s">
        <v>88</v>
      </c>
      <c r="F12" s="32" t="s">
        <v>82</v>
      </c>
      <c r="G12" s="32" t="s">
        <v>178</v>
      </c>
      <c r="H12" s="32" t="s">
        <v>84</v>
      </c>
      <c r="I12" s="31">
        <f t="shared" si="0"/>
        <v>1782.7</v>
      </c>
      <c r="J12" s="31">
        <f t="shared" si="0"/>
        <v>1782.7</v>
      </c>
    </row>
    <row r="13" spans="1:10" ht="39" x14ac:dyDescent="0.25">
      <c r="A13" s="64" t="s">
        <v>317</v>
      </c>
      <c r="B13" s="32" t="s">
        <v>81</v>
      </c>
      <c r="C13" s="32" t="s">
        <v>85</v>
      </c>
      <c r="D13" s="32" t="s">
        <v>315</v>
      </c>
      <c r="E13" s="32" t="s">
        <v>88</v>
      </c>
      <c r="F13" s="32" t="s">
        <v>87</v>
      </c>
      <c r="G13" s="32" t="s">
        <v>178</v>
      </c>
      <c r="H13" s="32" t="s">
        <v>84</v>
      </c>
      <c r="I13" s="31">
        <f t="shared" si="0"/>
        <v>1782.7</v>
      </c>
      <c r="J13" s="31">
        <f t="shared" si="0"/>
        <v>1782.7</v>
      </c>
    </row>
    <row r="14" spans="1:10" x14ac:dyDescent="0.25">
      <c r="A14" s="65" t="s">
        <v>180</v>
      </c>
      <c r="B14" s="32" t="s">
        <v>81</v>
      </c>
      <c r="C14" s="32" t="s">
        <v>85</v>
      </c>
      <c r="D14" s="32" t="s">
        <v>315</v>
      </c>
      <c r="E14" s="32" t="s">
        <v>88</v>
      </c>
      <c r="F14" s="32" t="s">
        <v>87</v>
      </c>
      <c r="G14" s="32" t="s">
        <v>181</v>
      </c>
      <c r="H14" s="32" t="s">
        <v>84</v>
      </c>
      <c r="I14" s="31">
        <f>I15</f>
        <v>1782.7</v>
      </c>
      <c r="J14" s="31">
        <f>J15</f>
        <v>1782.7</v>
      </c>
    </row>
    <row r="15" spans="1:10" ht="63.75" x14ac:dyDescent="0.25">
      <c r="A15" s="65" t="s">
        <v>238</v>
      </c>
      <c r="B15" s="32" t="s">
        <v>81</v>
      </c>
      <c r="C15" s="32" t="s">
        <v>85</v>
      </c>
      <c r="D15" s="32" t="s">
        <v>315</v>
      </c>
      <c r="E15" s="32" t="s">
        <v>88</v>
      </c>
      <c r="F15" s="32" t="s">
        <v>87</v>
      </c>
      <c r="G15" s="32" t="s">
        <v>181</v>
      </c>
      <c r="H15" s="32" t="s">
        <v>163</v>
      </c>
      <c r="I15" s="31">
        <f>I16</f>
        <v>1782.7</v>
      </c>
      <c r="J15" s="31">
        <f>J16</f>
        <v>1782.7</v>
      </c>
    </row>
    <row r="16" spans="1:10" ht="25.5" x14ac:dyDescent="0.25">
      <c r="A16" s="65" t="s">
        <v>182</v>
      </c>
      <c r="B16" s="32" t="s">
        <v>81</v>
      </c>
      <c r="C16" s="32" t="s">
        <v>85</v>
      </c>
      <c r="D16" s="32" t="s">
        <v>315</v>
      </c>
      <c r="E16" s="32" t="s">
        <v>88</v>
      </c>
      <c r="F16" s="32" t="s">
        <v>87</v>
      </c>
      <c r="G16" s="32" t="s">
        <v>181</v>
      </c>
      <c r="H16" s="32" t="s">
        <v>183</v>
      </c>
      <c r="I16" s="31">
        <f>1773+9.7</f>
        <v>1782.7</v>
      </c>
      <c r="J16" s="31">
        <f>1773+9.7</f>
        <v>1782.7</v>
      </c>
    </row>
    <row r="17" spans="1:10" ht="51.75" x14ac:dyDescent="0.25">
      <c r="A17" s="67" t="s">
        <v>49</v>
      </c>
      <c r="B17" s="34" t="s">
        <v>81</v>
      </c>
      <c r="C17" s="34" t="s">
        <v>87</v>
      </c>
      <c r="D17" s="34" t="s">
        <v>82</v>
      </c>
      <c r="E17" s="34" t="s">
        <v>86</v>
      </c>
      <c r="F17" s="34" t="s">
        <v>82</v>
      </c>
      <c r="G17" s="34" t="s">
        <v>178</v>
      </c>
      <c r="H17" s="34" t="s">
        <v>84</v>
      </c>
      <c r="I17" s="30">
        <f>I18</f>
        <v>19085.5</v>
      </c>
      <c r="J17" s="30">
        <f>J18</f>
        <v>19085.5</v>
      </c>
    </row>
    <row r="18" spans="1:10" ht="39" x14ac:dyDescent="0.25">
      <c r="A18" s="66" t="s">
        <v>316</v>
      </c>
      <c r="B18" s="32" t="s">
        <v>81</v>
      </c>
      <c r="C18" s="32" t="s">
        <v>87</v>
      </c>
      <c r="D18" s="32" t="s">
        <v>315</v>
      </c>
      <c r="E18" s="32" t="s">
        <v>86</v>
      </c>
      <c r="F18" s="32" t="s">
        <v>82</v>
      </c>
      <c r="G18" s="32" t="s">
        <v>178</v>
      </c>
      <c r="H18" s="32" t="s">
        <v>84</v>
      </c>
      <c r="I18" s="31">
        <f t="shared" ref="I18:J19" si="1">I19</f>
        <v>19085.5</v>
      </c>
      <c r="J18" s="31">
        <f t="shared" si="1"/>
        <v>19085.5</v>
      </c>
    </row>
    <row r="19" spans="1:10" ht="39" x14ac:dyDescent="0.25">
      <c r="A19" s="64" t="s">
        <v>179</v>
      </c>
      <c r="B19" s="32" t="s">
        <v>81</v>
      </c>
      <c r="C19" s="32" t="s">
        <v>87</v>
      </c>
      <c r="D19" s="32" t="s">
        <v>315</v>
      </c>
      <c r="E19" s="32" t="s">
        <v>88</v>
      </c>
      <c r="F19" s="32" t="s">
        <v>82</v>
      </c>
      <c r="G19" s="32" t="s">
        <v>178</v>
      </c>
      <c r="H19" s="32" t="s">
        <v>84</v>
      </c>
      <c r="I19" s="31">
        <f t="shared" si="1"/>
        <v>19085.5</v>
      </c>
      <c r="J19" s="31">
        <f t="shared" si="1"/>
        <v>19085.5</v>
      </c>
    </row>
    <row r="20" spans="1:10" ht="39" x14ac:dyDescent="0.25">
      <c r="A20" s="64" t="s">
        <v>318</v>
      </c>
      <c r="B20" s="32" t="s">
        <v>81</v>
      </c>
      <c r="C20" s="32" t="s">
        <v>87</v>
      </c>
      <c r="D20" s="32" t="s">
        <v>315</v>
      </c>
      <c r="E20" s="32" t="s">
        <v>88</v>
      </c>
      <c r="F20" s="32" t="s">
        <v>81</v>
      </c>
      <c r="G20" s="32" t="s">
        <v>178</v>
      </c>
      <c r="H20" s="32" t="s">
        <v>84</v>
      </c>
      <c r="I20" s="31">
        <f>I21</f>
        <v>19085.5</v>
      </c>
      <c r="J20" s="31">
        <f>J21</f>
        <v>19085.5</v>
      </c>
    </row>
    <row r="21" spans="1:10" ht="26.25" x14ac:dyDescent="0.25">
      <c r="A21" s="66" t="s">
        <v>184</v>
      </c>
      <c r="B21" s="32" t="s">
        <v>81</v>
      </c>
      <c r="C21" s="32" t="s">
        <v>87</v>
      </c>
      <c r="D21" s="32" t="s">
        <v>315</v>
      </c>
      <c r="E21" s="32" t="s">
        <v>88</v>
      </c>
      <c r="F21" s="32" t="s">
        <v>81</v>
      </c>
      <c r="G21" s="32" t="s">
        <v>185</v>
      </c>
      <c r="H21" s="32" t="s">
        <v>84</v>
      </c>
      <c r="I21" s="31">
        <f>I22+I24+I26</f>
        <v>19085.5</v>
      </c>
      <c r="J21" s="31">
        <f>J22+J24+J26</f>
        <v>19085.5</v>
      </c>
    </row>
    <row r="22" spans="1:10" ht="63.75" x14ac:dyDescent="0.25">
      <c r="A22" s="65" t="s">
        <v>238</v>
      </c>
      <c r="B22" s="32" t="s">
        <v>81</v>
      </c>
      <c r="C22" s="32" t="s">
        <v>87</v>
      </c>
      <c r="D22" s="32" t="s">
        <v>315</v>
      </c>
      <c r="E22" s="32" t="s">
        <v>88</v>
      </c>
      <c r="F22" s="32" t="s">
        <v>81</v>
      </c>
      <c r="G22" s="32" t="s">
        <v>185</v>
      </c>
      <c r="H22" s="32" t="s">
        <v>163</v>
      </c>
      <c r="I22" s="31">
        <f>I23</f>
        <v>18895.099999999999</v>
      </c>
      <c r="J22" s="31">
        <f>J23</f>
        <v>18895.099999999999</v>
      </c>
    </row>
    <row r="23" spans="1:10" ht="25.5" x14ac:dyDescent="0.25">
      <c r="A23" s="65" t="s">
        <v>182</v>
      </c>
      <c r="B23" s="32" t="s">
        <v>81</v>
      </c>
      <c r="C23" s="32" t="s">
        <v>87</v>
      </c>
      <c r="D23" s="32" t="s">
        <v>315</v>
      </c>
      <c r="E23" s="32" t="s">
        <v>88</v>
      </c>
      <c r="F23" s="32" t="s">
        <v>81</v>
      </c>
      <c r="G23" s="32" t="s">
        <v>185</v>
      </c>
      <c r="H23" s="32" t="s">
        <v>183</v>
      </c>
      <c r="I23" s="31">
        <f>18904.8-9.7</f>
        <v>18895.099999999999</v>
      </c>
      <c r="J23" s="31">
        <f>18904.8-9.7</f>
        <v>18895.099999999999</v>
      </c>
    </row>
    <row r="24" spans="1:10" ht="25.5" x14ac:dyDescent="0.25">
      <c r="A24" s="65" t="s">
        <v>239</v>
      </c>
      <c r="B24" s="32" t="s">
        <v>81</v>
      </c>
      <c r="C24" s="32" t="s">
        <v>87</v>
      </c>
      <c r="D24" s="32" t="s">
        <v>315</v>
      </c>
      <c r="E24" s="32" t="s">
        <v>88</v>
      </c>
      <c r="F24" s="32" t="s">
        <v>81</v>
      </c>
      <c r="G24" s="32" t="s">
        <v>185</v>
      </c>
      <c r="H24" s="32" t="s">
        <v>96</v>
      </c>
      <c r="I24" s="31">
        <f>I25</f>
        <v>186.2</v>
      </c>
      <c r="J24" s="31">
        <f>J25</f>
        <v>186.2</v>
      </c>
    </row>
    <row r="25" spans="1:10" ht="26.25" x14ac:dyDescent="0.25">
      <c r="A25" s="37" t="s">
        <v>155</v>
      </c>
      <c r="B25" s="32" t="s">
        <v>81</v>
      </c>
      <c r="C25" s="32" t="s">
        <v>87</v>
      </c>
      <c r="D25" s="32" t="s">
        <v>315</v>
      </c>
      <c r="E25" s="32" t="s">
        <v>88</v>
      </c>
      <c r="F25" s="32" t="s">
        <v>81</v>
      </c>
      <c r="G25" s="32" t="s">
        <v>185</v>
      </c>
      <c r="H25" s="32" t="s">
        <v>97</v>
      </c>
      <c r="I25" s="31">
        <v>186.2</v>
      </c>
      <c r="J25" s="31">
        <v>186.2</v>
      </c>
    </row>
    <row r="26" spans="1:10" x14ac:dyDescent="0.25">
      <c r="A26" s="37" t="s">
        <v>50</v>
      </c>
      <c r="B26" s="32" t="s">
        <v>81</v>
      </c>
      <c r="C26" s="32" t="s">
        <v>87</v>
      </c>
      <c r="D26" s="32" t="s">
        <v>315</v>
      </c>
      <c r="E26" s="32" t="s">
        <v>88</v>
      </c>
      <c r="F26" s="32" t="s">
        <v>81</v>
      </c>
      <c r="G26" s="32" t="s">
        <v>185</v>
      </c>
      <c r="H26" s="32" t="s">
        <v>101</v>
      </c>
      <c r="I26" s="31">
        <f>I27</f>
        <v>4.2</v>
      </c>
      <c r="J26" s="31">
        <f>J27</f>
        <v>4.2</v>
      </c>
    </row>
    <row r="27" spans="1:10" x14ac:dyDescent="0.25">
      <c r="A27" s="37" t="s">
        <v>107</v>
      </c>
      <c r="B27" s="32" t="s">
        <v>81</v>
      </c>
      <c r="C27" s="32" t="s">
        <v>87</v>
      </c>
      <c r="D27" s="32" t="s">
        <v>315</v>
      </c>
      <c r="E27" s="32" t="s">
        <v>88</v>
      </c>
      <c r="F27" s="32" t="s">
        <v>81</v>
      </c>
      <c r="G27" s="32" t="s">
        <v>185</v>
      </c>
      <c r="H27" s="32" t="s">
        <v>186</v>
      </c>
      <c r="I27" s="31">
        <v>4.2</v>
      </c>
      <c r="J27" s="31">
        <v>4.2</v>
      </c>
    </row>
    <row r="28" spans="1:10" x14ac:dyDescent="0.25">
      <c r="A28" s="51" t="s">
        <v>51</v>
      </c>
      <c r="B28" s="35" t="s">
        <v>81</v>
      </c>
      <c r="C28" s="35" t="s">
        <v>189</v>
      </c>
      <c r="D28" s="35" t="s">
        <v>82</v>
      </c>
      <c r="E28" s="35" t="s">
        <v>86</v>
      </c>
      <c r="F28" s="35" t="s">
        <v>82</v>
      </c>
      <c r="G28" s="35" t="s">
        <v>178</v>
      </c>
      <c r="H28" s="35" t="s">
        <v>84</v>
      </c>
      <c r="I28" s="36">
        <f>I29</f>
        <v>11</v>
      </c>
      <c r="J28" s="36">
        <f>J29</f>
        <v>11</v>
      </c>
    </row>
    <row r="29" spans="1:10" ht="64.5" x14ac:dyDescent="0.25">
      <c r="A29" s="66" t="s">
        <v>319</v>
      </c>
      <c r="B29" s="32" t="s">
        <v>81</v>
      </c>
      <c r="C29" s="32" t="s">
        <v>189</v>
      </c>
      <c r="D29" s="32" t="s">
        <v>190</v>
      </c>
      <c r="E29" s="32" t="s">
        <v>86</v>
      </c>
      <c r="F29" s="32" t="s">
        <v>82</v>
      </c>
      <c r="G29" s="32" t="s">
        <v>178</v>
      </c>
      <c r="H29" s="32" t="s">
        <v>84</v>
      </c>
      <c r="I29" s="31">
        <f t="shared" ref="I29:J32" si="2">I30</f>
        <v>11</v>
      </c>
      <c r="J29" s="31">
        <f t="shared" si="2"/>
        <v>11</v>
      </c>
    </row>
    <row r="30" spans="1:10" ht="26.25" x14ac:dyDescent="0.25">
      <c r="A30" s="66" t="s">
        <v>385</v>
      </c>
      <c r="B30" s="32" t="s">
        <v>81</v>
      </c>
      <c r="C30" s="32" t="s">
        <v>189</v>
      </c>
      <c r="D30" s="32" t="s">
        <v>190</v>
      </c>
      <c r="E30" s="32" t="s">
        <v>104</v>
      </c>
      <c r="F30" s="32" t="s">
        <v>82</v>
      </c>
      <c r="G30" s="32" t="s">
        <v>178</v>
      </c>
      <c r="H30" s="32" t="s">
        <v>84</v>
      </c>
      <c r="I30" s="31">
        <f t="shared" si="2"/>
        <v>11</v>
      </c>
      <c r="J30" s="31">
        <f t="shared" si="2"/>
        <v>11</v>
      </c>
    </row>
    <row r="31" spans="1:10" ht="26.25" x14ac:dyDescent="0.25">
      <c r="A31" s="37" t="s">
        <v>191</v>
      </c>
      <c r="B31" s="32" t="s">
        <v>81</v>
      </c>
      <c r="C31" s="32" t="s">
        <v>189</v>
      </c>
      <c r="D31" s="32" t="s">
        <v>190</v>
      </c>
      <c r="E31" s="32" t="s">
        <v>104</v>
      </c>
      <c r="F31" s="32" t="s">
        <v>81</v>
      </c>
      <c r="G31" s="32" t="s">
        <v>178</v>
      </c>
      <c r="H31" s="32" t="s">
        <v>84</v>
      </c>
      <c r="I31" s="31">
        <f t="shared" si="2"/>
        <v>11</v>
      </c>
      <c r="J31" s="31">
        <f t="shared" si="2"/>
        <v>11</v>
      </c>
    </row>
    <row r="32" spans="1:10" x14ac:dyDescent="0.25">
      <c r="A32" s="37" t="s">
        <v>386</v>
      </c>
      <c r="B32" s="32" t="s">
        <v>81</v>
      </c>
      <c r="C32" s="32" t="s">
        <v>189</v>
      </c>
      <c r="D32" s="32" t="s">
        <v>190</v>
      </c>
      <c r="E32" s="32" t="s">
        <v>104</v>
      </c>
      <c r="F32" s="32" t="s">
        <v>81</v>
      </c>
      <c r="G32" s="32" t="s">
        <v>192</v>
      </c>
      <c r="H32" s="32" t="s">
        <v>84</v>
      </c>
      <c r="I32" s="31">
        <f t="shared" si="2"/>
        <v>11</v>
      </c>
      <c r="J32" s="31">
        <f t="shared" si="2"/>
        <v>11</v>
      </c>
    </row>
    <row r="33" spans="1:10" x14ac:dyDescent="0.25">
      <c r="A33" s="37" t="s">
        <v>50</v>
      </c>
      <c r="B33" s="32" t="s">
        <v>81</v>
      </c>
      <c r="C33" s="32" t="s">
        <v>189</v>
      </c>
      <c r="D33" s="32" t="s">
        <v>190</v>
      </c>
      <c r="E33" s="32" t="s">
        <v>104</v>
      </c>
      <c r="F33" s="32" t="s">
        <v>81</v>
      </c>
      <c r="G33" s="32" t="s">
        <v>192</v>
      </c>
      <c r="H33" s="32" t="s">
        <v>101</v>
      </c>
      <c r="I33" s="31">
        <f>I34</f>
        <v>11</v>
      </c>
      <c r="J33" s="31">
        <f>J34</f>
        <v>11</v>
      </c>
    </row>
    <row r="34" spans="1:10" x14ac:dyDescent="0.25">
      <c r="A34" s="37" t="s">
        <v>52</v>
      </c>
      <c r="B34" s="32" t="s">
        <v>81</v>
      </c>
      <c r="C34" s="32" t="s">
        <v>189</v>
      </c>
      <c r="D34" s="32" t="s">
        <v>190</v>
      </c>
      <c r="E34" s="32" t="s">
        <v>104</v>
      </c>
      <c r="F34" s="32" t="s">
        <v>81</v>
      </c>
      <c r="G34" s="32" t="s">
        <v>192</v>
      </c>
      <c r="H34" s="32" t="s">
        <v>102</v>
      </c>
      <c r="I34" s="31">
        <v>11</v>
      </c>
      <c r="J34" s="31">
        <v>11</v>
      </c>
    </row>
    <row r="35" spans="1:10" x14ac:dyDescent="0.25">
      <c r="A35" s="54" t="s">
        <v>53</v>
      </c>
      <c r="B35" s="34" t="s">
        <v>81</v>
      </c>
      <c r="C35" s="34" t="s">
        <v>94</v>
      </c>
      <c r="D35" s="34" t="s">
        <v>82</v>
      </c>
      <c r="E35" s="34" t="s">
        <v>86</v>
      </c>
      <c r="F35" s="34" t="s">
        <v>82</v>
      </c>
      <c r="G35" s="34" t="s">
        <v>178</v>
      </c>
      <c r="H35" s="34" t="s">
        <v>84</v>
      </c>
      <c r="I35" s="30">
        <f>I36+I42+I51+I65+I56+I79</f>
        <v>12382.300000000001</v>
      </c>
      <c r="J35" s="30">
        <f>J36+J42+J51+J65+J56+J79</f>
        <v>14036.300000000001</v>
      </c>
    </row>
    <row r="36" spans="1:10" ht="39" x14ac:dyDescent="0.25">
      <c r="A36" s="41" t="s">
        <v>322</v>
      </c>
      <c r="B36" s="32" t="s">
        <v>81</v>
      </c>
      <c r="C36" s="32" t="s">
        <v>94</v>
      </c>
      <c r="D36" s="32" t="s">
        <v>85</v>
      </c>
      <c r="E36" s="32" t="s">
        <v>86</v>
      </c>
      <c r="F36" s="32" t="s">
        <v>82</v>
      </c>
      <c r="G36" s="32" t="s">
        <v>178</v>
      </c>
      <c r="H36" s="32" t="s">
        <v>84</v>
      </c>
      <c r="I36" s="31">
        <f t="shared" ref="I36:J38" si="3">I37</f>
        <v>50</v>
      </c>
      <c r="J36" s="31">
        <f t="shared" si="3"/>
        <v>50</v>
      </c>
    </row>
    <row r="37" spans="1:10" x14ac:dyDescent="0.25">
      <c r="A37" s="41" t="s">
        <v>193</v>
      </c>
      <c r="B37" s="33" t="s">
        <v>81</v>
      </c>
      <c r="C37" s="33" t="s">
        <v>94</v>
      </c>
      <c r="D37" s="33" t="s">
        <v>85</v>
      </c>
      <c r="E37" s="33" t="s">
        <v>88</v>
      </c>
      <c r="F37" s="33" t="s">
        <v>82</v>
      </c>
      <c r="G37" s="33" t="s">
        <v>178</v>
      </c>
      <c r="H37" s="34" t="s">
        <v>84</v>
      </c>
      <c r="I37" s="31">
        <f t="shared" si="3"/>
        <v>50</v>
      </c>
      <c r="J37" s="31">
        <f t="shared" si="3"/>
        <v>50</v>
      </c>
    </row>
    <row r="38" spans="1:10" ht="26.25" x14ac:dyDescent="0.25">
      <c r="A38" s="41" t="s">
        <v>194</v>
      </c>
      <c r="B38" s="32" t="s">
        <v>81</v>
      </c>
      <c r="C38" s="32" t="s">
        <v>94</v>
      </c>
      <c r="D38" s="32" t="s">
        <v>85</v>
      </c>
      <c r="E38" s="32" t="s">
        <v>88</v>
      </c>
      <c r="F38" s="32" t="s">
        <v>81</v>
      </c>
      <c r="G38" s="32" t="s">
        <v>178</v>
      </c>
      <c r="H38" s="32" t="s">
        <v>84</v>
      </c>
      <c r="I38" s="31">
        <f t="shared" si="3"/>
        <v>50</v>
      </c>
      <c r="J38" s="31">
        <f t="shared" si="3"/>
        <v>50</v>
      </c>
    </row>
    <row r="39" spans="1:10" x14ac:dyDescent="0.25">
      <c r="A39" s="41" t="s">
        <v>195</v>
      </c>
      <c r="B39" s="32" t="s">
        <v>81</v>
      </c>
      <c r="C39" s="32" t="s">
        <v>94</v>
      </c>
      <c r="D39" s="32" t="s">
        <v>85</v>
      </c>
      <c r="E39" s="32" t="s">
        <v>88</v>
      </c>
      <c r="F39" s="32" t="s">
        <v>81</v>
      </c>
      <c r="G39" s="32" t="s">
        <v>196</v>
      </c>
      <c r="H39" s="32" t="s">
        <v>84</v>
      </c>
      <c r="I39" s="31">
        <f>I40</f>
        <v>50</v>
      </c>
      <c r="J39" s="31">
        <f>J40</f>
        <v>50</v>
      </c>
    </row>
    <row r="40" spans="1:10" ht="25.5" x14ac:dyDescent="0.25">
      <c r="A40" s="65" t="s">
        <v>239</v>
      </c>
      <c r="B40" s="32" t="s">
        <v>81</v>
      </c>
      <c r="C40" s="32" t="s">
        <v>94</v>
      </c>
      <c r="D40" s="32" t="s">
        <v>85</v>
      </c>
      <c r="E40" s="32" t="s">
        <v>88</v>
      </c>
      <c r="F40" s="32" t="s">
        <v>81</v>
      </c>
      <c r="G40" s="32" t="s">
        <v>196</v>
      </c>
      <c r="H40" s="32" t="s">
        <v>96</v>
      </c>
      <c r="I40" s="31">
        <f>I41</f>
        <v>50</v>
      </c>
      <c r="J40" s="31">
        <f>J41</f>
        <v>50</v>
      </c>
    </row>
    <row r="41" spans="1:10" ht="26.25" x14ac:dyDescent="0.25">
      <c r="A41" s="37" t="s">
        <v>155</v>
      </c>
      <c r="B41" s="32" t="s">
        <v>81</v>
      </c>
      <c r="C41" s="32" t="s">
        <v>94</v>
      </c>
      <c r="D41" s="32" t="s">
        <v>85</v>
      </c>
      <c r="E41" s="32" t="s">
        <v>88</v>
      </c>
      <c r="F41" s="32" t="s">
        <v>81</v>
      </c>
      <c r="G41" s="32" t="s">
        <v>196</v>
      </c>
      <c r="H41" s="32" t="s">
        <v>97</v>
      </c>
      <c r="I41" s="31">
        <v>50</v>
      </c>
      <c r="J41" s="31">
        <v>50</v>
      </c>
    </row>
    <row r="42" spans="1:10" ht="51.75" x14ac:dyDescent="0.25">
      <c r="A42" s="37" t="s">
        <v>323</v>
      </c>
      <c r="B42" s="32" t="s">
        <v>81</v>
      </c>
      <c r="C42" s="32" t="s">
        <v>94</v>
      </c>
      <c r="D42" s="32" t="s">
        <v>197</v>
      </c>
      <c r="E42" s="32" t="s">
        <v>86</v>
      </c>
      <c r="F42" s="32" t="s">
        <v>82</v>
      </c>
      <c r="G42" s="32" t="s">
        <v>178</v>
      </c>
      <c r="H42" s="32" t="s">
        <v>84</v>
      </c>
      <c r="I42" s="31">
        <f>I43</f>
        <v>10.600000000000001</v>
      </c>
      <c r="J42" s="31">
        <f>J43</f>
        <v>10.600000000000001</v>
      </c>
    </row>
    <row r="43" spans="1:10" x14ac:dyDescent="0.25">
      <c r="A43" s="37" t="s">
        <v>198</v>
      </c>
      <c r="B43" s="32" t="s">
        <v>81</v>
      </c>
      <c r="C43" s="32" t="s">
        <v>94</v>
      </c>
      <c r="D43" s="32" t="s">
        <v>197</v>
      </c>
      <c r="E43" s="32" t="s">
        <v>88</v>
      </c>
      <c r="F43" s="32" t="s">
        <v>82</v>
      </c>
      <c r="G43" s="32" t="s">
        <v>178</v>
      </c>
      <c r="H43" s="32" t="s">
        <v>84</v>
      </c>
      <c r="I43" s="31">
        <f>I44</f>
        <v>10.600000000000001</v>
      </c>
      <c r="J43" s="31">
        <f>J44</f>
        <v>10.600000000000001</v>
      </c>
    </row>
    <row r="44" spans="1:10" ht="26.25" x14ac:dyDescent="0.25">
      <c r="A44" s="37" t="s">
        <v>199</v>
      </c>
      <c r="B44" s="32" t="s">
        <v>81</v>
      </c>
      <c r="C44" s="32" t="s">
        <v>94</v>
      </c>
      <c r="D44" s="32" t="s">
        <v>197</v>
      </c>
      <c r="E44" s="32" t="s">
        <v>88</v>
      </c>
      <c r="F44" s="32" t="s">
        <v>89</v>
      </c>
      <c r="G44" s="32" t="s">
        <v>178</v>
      </c>
      <c r="H44" s="32" t="s">
        <v>84</v>
      </c>
      <c r="I44" s="31">
        <f>I45+I48</f>
        <v>10.600000000000001</v>
      </c>
      <c r="J44" s="31">
        <f>J45+J48</f>
        <v>10.600000000000001</v>
      </c>
    </row>
    <row r="45" spans="1:10" ht="26.25" x14ac:dyDescent="0.25">
      <c r="A45" s="41" t="s">
        <v>200</v>
      </c>
      <c r="B45" s="32" t="s">
        <v>81</v>
      </c>
      <c r="C45" s="32" t="s">
        <v>94</v>
      </c>
      <c r="D45" s="32" t="s">
        <v>197</v>
      </c>
      <c r="E45" s="32" t="s">
        <v>88</v>
      </c>
      <c r="F45" s="32" t="s">
        <v>89</v>
      </c>
      <c r="G45" s="32" t="s">
        <v>201</v>
      </c>
      <c r="H45" s="32" t="s">
        <v>84</v>
      </c>
      <c r="I45" s="31">
        <f>I46</f>
        <v>7.4</v>
      </c>
      <c r="J45" s="31">
        <f>J46</f>
        <v>7.4</v>
      </c>
    </row>
    <row r="46" spans="1:10" ht="63.75" x14ac:dyDescent="0.25">
      <c r="A46" s="65" t="s">
        <v>238</v>
      </c>
      <c r="B46" s="32" t="s">
        <v>81</v>
      </c>
      <c r="C46" s="32" t="s">
        <v>94</v>
      </c>
      <c r="D46" s="32" t="s">
        <v>197</v>
      </c>
      <c r="E46" s="32" t="s">
        <v>88</v>
      </c>
      <c r="F46" s="32" t="s">
        <v>89</v>
      </c>
      <c r="G46" s="32" t="s">
        <v>201</v>
      </c>
      <c r="H46" s="32" t="s">
        <v>163</v>
      </c>
      <c r="I46" s="31">
        <f>I47</f>
        <v>7.4</v>
      </c>
      <c r="J46" s="31">
        <f>J47</f>
        <v>7.4</v>
      </c>
    </row>
    <row r="47" spans="1:10" ht="25.5" x14ac:dyDescent="0.25">
      <c r="A47" s="65" t="s">
        <v>182</v>
      </c>
      <c r="B47" s="32" t="s">
        <v>81</v>
      </c>
      <c r="C47" s="32" t="s">
        <v>94</v>
      </c>
      <c r="D47" s="32" t="s">
        <v>197</v>
      </c>
      <c r="E47" s="32" t="s">
        <v>88</v>
      </c>
      <c r="F47" s="32" t="s">
        <v>89</v>
      </c>
      <c r="G47" s="32" t="s">
        <v>201</v>
      </c>
      <c r="H47" s="32" t="s">
        <v>183</v>
      </c>
      <c r="I47" s="31">
        <v>7.4</v>
      </c>
      <c r="J47" s="31">
        <v>7.4</v>
      </c>
    </row>
    <row r="48" spans="1:10" ht="39" x14ac:dyDescent="0.25">
      <c r="A48" s="117" t="s">
        <v>321</v>
      </c>
      <c r="B48" s="32" t="s">
        <v>81</v>
      </c>
      <c r="C48" s="32" t="s">
        <v>94</v>
      </c>
      <c r="D48" s="32" t="s">
        <v>197</v>
      </c>
      <c r="E48" s="32" t="s">
        <v>88</v>
      </c>
      <c r="F48" s="32" t="s">
        <v>89</v>
      </c>
      <c r="G48" s="32" t="s">
        <v>320</v>
      </c>
      <c r="H48" s="32" t="s">
        <v>84</v>
      </c>
      <c r="I48" s="31">
        <f>I49</f>
        <v>3.2</v>
      </c>
      <c r="J48" s="31">
        <f>J49</f>
        <v>3.2</v>
      </c>
    </row>
    <row r="49" spans="1:10" ht="63.75" x14ac:dyDescent="0.25">
      <c r="A49" s="65" t="s">
        <v>238</v>
      </c>
      <c r="B49" s="32" t="s">
        <v>81</v>
      </c>
      <c r="C49" s="32" t="s">
        <v>94</v>
      </c>
      <c r="D49" s="32" t="s">
        <v>197</v>
      </c>
      <c r="E49" s="32" t="s">
        <v>88</v>
      </c>
      <c r="F49" s="32" t="s">
        <v>89</v>
      </c>
      <c r="G49" s="32" t="s">
        <v>320</v>
      </c>
      <c r="H49" s="32" t="s">
        <v>163</v>
      </c>
      <c r="I49" s="31">
        <f>I50</f>
        <v>3.2</v>
      </c>
      <c r="J49" s="31">
        <f>J50</f>
        <v>3.2</v>
      </c>
    </row>
    <row r="50" spans="1:10" ht="25.5" x14ac:dyDescent="0.25">
      <c r="A50" s="65" t="s">
        <v>182</v>
      </c>
      <c r="B50" s="32" t="s">
        <v>81</v>
      </c>
      <c r="C50" s="32" t="s">
        <v>94</v>
      </c>
      <c r="D50" s="32" t="s">
        <v>197</v>
      </c>
      <c r="E50" s="32" t="s">
        <v>88</v>
      </c>
      <c r="F50" s="32" t="s">
        <v>89</v>
      </c>
      <c r="G50" s="32" t="s">
        <v>320</v>
      </c>
      <c r="H50" s="32" t="s">
        <v>183</v>
      </c>
      <c r="I50" s="31">
        <v>3.2</v>
      </c>
      <c r="J50" s="31">
        <v>3.2</v>
      </c>
    </row>
    <row r="51" spans="1:10" ht="39" x14ac:dyDescent="0.25">
      <c r="A51" s="41" t="s">
        <v>202</v>
      </c>
      <c r="B51" s="32" t="s">
        <v>81</v>
      </c>
      <c r="C51" s="32" t="s">
        <v>94</v>
      </c>
      <c r="D51" s="32" t="s">
        <v>197</v>
      </c>
      <c r="E51" s="32" t="s">
        <v>95</v>
      </c>
      <c r="F51" s="32" t="s">
        <v>82</v>
      </c>
      <c r="G51" s="32" t="s">
        <v>178</v>
      </c>
      <c r="H51" s="32" t="s">
        <v>84</v>
      </c>
      <c r="I51" s="31">
        <f t="shared" ref="I51:J52" si="4">I52</f>
        <v>50</v>
      </c>
      <c r="J51" s="31">
        <f t="shared" si="4"/>
        <v>50</v>
      </c>
    </row>
    <row r="52" spans="1:10" ht="39" x14ac:dyDescent="0.25">
      <c r="A52" s="41" t="s">
        <v>203</v>
      </c>
      <c r="B52" s="32" t="s">
        <v>81</v>
      </c>
      <c r="C52" s="32" t="s">
        <v>94</v>
      </c>
      <c r="D52" s="32" t="s">
        <v>197</v>
      </c>
      <c r="E52" s="32" t="s">
        <v>95</v>
      </c>
      <c r="F52" s="32" t="s">
        <v>81</v>
      </c>
      <c r="G52" s="32" t="s">
        <v>178</v>
      </c>
      <c r="H52" s="32" t="s">
        <v>84</v>
      </c>
      <c r="I52" s="31">
        <f t="shared" si="4"/>
        <v>50</v>
      </c>
      <c r="J52" s="31">
        <f t="shared" si="4"/>
        <v>50</v>
      </c>
    </row>
    <row r="53" spans="1:10" ht="26.25" x14ac:dyDescent="0.25">
      <c r="A53" s="41" t="s">
        <v>54</v>
      </c>
      <c r="B53" s="32" t="s">
        <v>81</v>
      </c>
      <c r="C53" s="32" t="s">
        <v>94</v>
      </c>
      <c r="D53" s="32" t="s">
        <v>197</v>
      </c>
      <c r="E53" s="32" t="s">
        <v>95</v>
      </c>
      <c r="F53" s="32" t="s">
        <v>81</v>
      </c>
      <c r="G53" s="32" t="s">
        <v>204</v>
      </c>
      <c r="H53" s="32" t="s">
        <v>84</v>
      </c>
      <c r="I53" s="31">
        <f>I54</f>
        <v>50</v>
      </c>
      <c r="J53" s="31">
        <f>J54</f>
        <v>50</v>
      </c>
    </row>
    <row r="54" spans="1:10" ht="25.5" x14ac:dyDescent="0.25">
      <c r="A54" s="65" t="s">
        <v>239</v>
      </c>
      <c r="B54" s="32" t="s">
        <v>81</v>
      </c>
      <c r="C54" s="32" t="s">
        <v>94</v>
      </c>
      <c r="D54" s="32" t="s">
        <v>197</v>
      </c>
      <c r="E54" s="32" t="s">
        <v>95</v>
      </c>
      <c r="F54" s="32" t="s">
        <v>81</v>
      </c>
      <c r="G54" s="32" t="s">
        <v>204</v>
      </c>
      <c r="H54" s="32" t="s">
        <v>96</v>
      </c>
      <c r="I54" s="31">
        <f>I55</f>
        <v>50</v>
      </c>
      <c r="J54" s="31">
        <f>J55</f>
        <v>50</v>
      </c>
    </row>
    <row r="55" spans="1:10" ht="26.25" x14ac:dyDescent="0.25">
      <c r="A55" s="37" t="s">
        <v>155</v>
      </c>
      <c r="B55" s="32" t="s">
        <v>81</v>
      </c>
      <c r="C55" s="32" t="s">
        <v>94</v>
      </c>
      <c r="D55" s="32" t="s">
        <v>197</v>
      </c>
      <c r="E55" s="32" t="s">
        <v>95</v>
      </c>
      <c r="F55" s="32" t="s">
        <v>81</v>
      </c>
      <c r="G55" s="32" t="s">
        <v>204</v>
      </c>
      <c r="H55" s="32" t="s">
        <v>97</v>
      </c>
      <c r="I55" s="31">
        <v>50</v>
      </c>
      <c r="J55" s="31">
        <v>50</v>
      </c>
    </row>
    <row r="56" spans="1:10" ht="54.75" customHeight="1" x14ac:dyDescent="0.25">
      <c r="A56" s="152" t="s">
        <v>324</v>
      </c>
      <c r="B56" s="32" t="s">
        <v>81</v>
      </c>
      <c r="C56" s="140" t="s">
        <v>94</v>
      </c>
      <c r="D56" s="140" t="s">
        <v>190</v>
      </c>
      <c r="E56" s="140" t="s">
        <v>86</v>
      </c>
      <c r="F56" s="140" t="s">
        <v>82</v>
      </c>
      <c r="G56" s="140" t="s">
        <v>178</v>
      </c>
      <c r="H56" s="140" t="s">
        <v>84</v>
      </c>
      <c r="I56" s="31">
        <f t="shared" ref="I56:I59" si="5">I57</f>
        <v>101.1</v>
      </c>
      <c r="J56" s="31">
        <f t="shared" ref="J56:J59" si="6">J57</f>
        <v>202.1</v>
      </c>
    </row>
    <row r="57" spans="1:10" ht="24" x14ac:dyDescent="0.25">
      <c r="A57" s="68" t="s">
        <v>205</v>
      </c>
      <c r="B57" s="149" t="s">
        <v>81</v>
      </c>
      <c r="C57" s="140" t="s">
        <v>94</v>
      </c>
      <c r="D57" s="140" t="s">
        <v>190</v>
      </c>
      <c r="E57" s="140" t="s">
        <v>95</v>
      </c>
      <c r="F57" s="140" t="s">
        <v>82</v>
      </c>
      <c r="G57" s="140" t="s">
        <v>178</v>
      </c>
      <c r="H57" s="140" t="s">
        <v>84</v>
      </c>
      <c r="I57" s="31">
        <f t="shared" si="5"/>
        <v>101.1</v>
      </c>
      <c r="J57" s="31">
        <f t="shared" si="6"/>
        <v>202.1</v>
      </c>
    </row>
    <row r="58" spans="1:10" ht="36" x14ac:dyDescent="0.25">
      <c r="A58" s="68" t="s">
        <v>206</v>
      </c>
      <c r="B58" s="149" t="s">
        <v>81</v>
      </c>
      <c r="C58" s="140" t="s">
        <v>94</v>
      </c>
      <c r="D58" s="140" t="s">
        <v>190</v>
      </c>
      <c r="E58" s="140" t="s">
        <v>95</v>
      </c>
      <c r="F58" s="140" t="s">
        <v>81</v>
      </c>
      <c r="G58" s="140" t="s">
        <v>178</v>
      </c>
      <c r="H58" s="140" t="s">
        <v>84</v>
      </c>
      <c r="I58" s="31">
        <f>I59+I62</f>
        <v>101.1</v>
      </c>
      <c r="J58" s="31">
        <f>J59+J62</f>
        <v>202.1</v>
      </c>
    </row>
    <row r="59" spans="1:10" ht="48" x14ac:dyDescent="0.25">
      <c r="A59" s="150" t="s">
        <v>207</v>
      </c>
      <c r="B59" s="32" t="s">
        <v>81</v>
      </c>
      <c r="C59" s="140" t="s">
        <v>94</v>
      </c>
      <c r="D59" s="140" t="s">
        <v>190</v>
      </c>
      <c r="E59" s="140" t="s">
        <v>95</v>
      </c>
      <c r="F59" s="140" t="s">
        <v>81</v>
      </c>
      <c r="G59" s="140" t="s">
        <v>208</v>
      </c>
      <c r="H59" s="140" t="s">
        <v>84</v>
      </c>
      <c r="I59" s="31">
        <f t="shared" si="5"/>
        <v>100</v>
      </c>
      <c r="J59" s="31">
        <f t="shared" si="6"/>
        <v>200</v>
      </c>
    </row>
    <row r="60" spans="1:10" ht="25.5" x14ac:dyDescent="0.25">
      <c r="A60" s="65" t="s">
        <v>239</v>
      </c>
      <c r="B60" s="32" t="s">
        <v>81</v>
      </c>
      <c r="C60" s="140" t="s">
        <v>94</v>
      </c>
      <c r="D60" s="140" t="s">
        <v>190</v>
      </c>
      <c r="E60" s="140" t="s">
        <v>95</v>
      </c>
      <c r="F60" s="140" t="s">
        <v>81</v>
      </c>
      <c r="G60" s="140" t="s">
        <v>208</v>
      </c>
      <c r="H60" s="140" t="s">
        <v>96</v>
      </c>
      <c r="I60" s="31">
        <f>I61</f>
        <v>100</v>
      </c>
      <c r="J60" s="31">
        <f>J61</f>
        <v>200</v>
      </c>
    </row>
    <row r="61" spans="1:10" ht="26.25" x14ac:dyDescent="0.25">
      <c r="A61" s="151" t="s">
        <v>155</v>
      </c>
      <c r="B61" s="32" t="s">
        <v>81</v>
      </c>
      <c r="C61" s="140" t="s">
        <v>94</v>
      </c>
      <c r="D61" s="140" t="s">
        <v>190</v>
      </c>
      <c r="E61" s="140" t="s">
        <v>95</v>
      </c>
      <c r="F61" s="140" t="s">
        <v>81</v>
      </c>
      <c r="G61" s="140" t="s">
        <v>208</v>
      </c>
      <c r="H61" s="140" t="s">
        <v>97</v>
      </c>
      <c r="I61" s="31">
        <v>100</v>
      </c>
      <c r="J61" s="31">
        <v>200</v>
      </c>
    </row>
    <row r="62" spans="1:10" ht="64.5" x14ac:dyDescent="0.25">
      <c r="A62" s="107" t="s">
        <v>361</v>
      </c>
      <c r="B62" s="32" t="s">
        <v>81</v>
      </c>
      <c r="C62" s="140" t="s">
        <v>94</v>
      </c>
      <c r="D62" s="140" t="s">
        <v>190</v>
      </c>
      <c r="E62" s="140" t="s">
        <v>95</v>
      </c>
      <c r="F62" s="140" t="s">
        <v>81</v>
      </c>
      <c r="G62" s="105" t="s">
        <v>362</v>
      </c>
      <c r="H62" s="140" t="s">
        <v>84</v>
      </c>
      <c r="I62" s="31">
        <f>I63</f>
        <v>1.1000000000000001</v>
      </c>
      <c r="J62" s="31">
        <f>J63</f>
        <v>2.1</v>
      </c>
    </row>
    <row r="63" spans="1:10" ht="25.5" x14ac:dyDescent="0.25">
      <c r="A63" s="65" t="s">
        <v>239</v>
      </c>
      <c r="B63" s="32" t="s">
        <v>81</v>
      </c>
      <c r="C63" s="140" t="s">
        <v>94</v>
      </c>
      <c r="D63" s="140" t="s">
        <v>190</v>
      </c>
      <c r="E63" s="140" t="s">
        <v>95</v>
      </c>
      <c r="F63" s="140" t="s">
        <v>81</v>
      </c>
      <c r="G63" s="105" t="s">
        <v>362</v>
      </c>
      <c r="H63" s="140" t="s">
        <v>96</v>
      </c>
      <c r="I63" s="31">
        <f>I64</f>
        <v>1.1000000000000001</v>
      </c>
      <c r="J63" s="31">
        <f>J64</f>
        <v>2.1</v>
      </c>
    </row>
    <row r="64" spans="1:10" ht="26.25" x14ac:dyDescent="0.25">
      <c r="A64" s="151" t="s">
        <v>155</v>
      </c>
      <c r="B64" s="32" t="s">
        <v>81</v>
      </c>
      <c r="C64" s="140" t="s">
        <v>94</v>
      </c>
      <c r="D64" s="140" t="s">
        <v>190</v>
      </c>
      <c r="E64" s="140" t="s">
        <v>95</v>
      </c>
      <c r="F64" s="140" t="s">
        <v>81</v>
      </c>
      <c r="G64" s="105" t="s">
        <v>362</v>
      </c>
      <c r="H64" s="140" t="s">
        <v>97</v>
      </c>
      <c r="I64" s="31">
        <v>1.1000000000000001</v>
      </c>
      <c r="J64" s="31">
        <v>2.1</v>
      </c>
    </row>
    <row r="65" spans="1:10" ht="39" x14ac:dyDescent="0.25">
      <c r="A65" s="66" t="s">
        <v>316</v>
      </c>
      <c r="B65" s="32" t="s">
        <v>81</v>
      </c>
      <c r="C65" s="32" t="s">
        <v>94</v>
      </c>
      <c r="D65" s="32" t="s">
        <v>315</v>
      </c>
      <c r="E65" s="32" t="s">
        <v>86</v>
      </c>
      <c r="F65" s="32" t="s">
        <v>82</v>
      </c>
      <c r="G65" s="32" t="s">
        <v>178</v>
      </c>
      <c r="H65" s="32" t="s">
        <v>84</v>
      </c>
      <c r="I65" s="31">
        <f>I66</f>
        <v>10662.6</v>
      </c>
      <c r="J65" s="31">
        <f>J66</f>
        <v>10662.6</v>
      </c>
    </row>
    <row r="66" spans="1:10" ht="26.25" x14ac:dyDescent="0.25">
      <c r="A66" s="66" t="s">
        <v>210</v>
      </c>
      <c r="B66" s="32" t="s">
        <v>81</v>
      </c>
      <c r="C66" s="32" t="s">
        <v>94</v>
      </c>
      <c r="D66" s="32" t="s">
        <v>315</v>
      </c>
      <c r="E66" s="32" t="s">
        <v>88</v>
      </c>
      <c r="F66" s="32" t="s">
        <v>82</v>
      </c>
      <c r="G66" s="32" t="s">
        <v>178</v>
      </c>
      <c r="H66" s="32" t="s">
        <v>84</v>
      </c>
      <c r="I66" s="31">
        <f>I67+I75</f>
        <v>10662.6</v>
      </c>
      <c r="J66" s="31">
        <f>J67+J75</f>
        <v>10662.6</v>
      </c>
    </row>
    <row r="67" spans="1:10" ht="51.75" x14ac:dyDescent="0.25">
      <c r="A67" s="37" t="s">
        <v>325</v>
      </c>
      <c r="B67" s="32" t="s">
        <v>81</v>
      </c>
      <c r="C67" s="32" t="s">
        <v>94</v>
      </c>
      <c r="D67" s="32" t="s">
        <v>315</v>
      </c>
      <c r="E67" s="32" t="s">
        <v>88</v>
      </c>
      <c r="F67" s="32" t="s">
        <v>85</v>
      </c>
      <c r="G67" s="32" t="s">
        <v>178</v>
      </c>
      <c r="H67" s="32" t="s">
        <v>84</v>
      </c>
      <c r="I67" s="31">
        <f>I68</f>
        <v>9957.6</v>
      </c>
      <c r="J67" s="31">
        <f>J68</f>
        <v>9957.6</v>
      </c>
    </row>
    <row r="68" spans="1:10" ht="26.25" x14ac:dyDescent="0.25">
      <c r="A68" s="37" t="s">
        <v>211</v>
      </c>
      <c r="B68" s="32" t="s">
        <v>81</v>
      </c>
      <c r="C68" s="32" t="s">
        <v>94</v>
      </c>
      <c r="D68" s="32" t="s">
        <v>315</v>
      </c>
      <c r="E68" s="32" t="s">
        <v>88</v>
      </c>
      <c r="F68" s="32" t="s">
        <v>85</v>
      </c>
      <c r="G68" s="32" t="s">
        <v>212</v>
      </c>
      <c r="H68" s="32" t="s">
        <v>84</v>
      </c>
      <c r="I68" s="31">
        <f>I69+I71+I73</f>
        <v>9957.6</v>
      </c>
      <c r="J68" s="31">
        <f>J69+J71+J73</f>
        <v>9957.6</v>
      </c>
    </row>
    <row r="69" spans="1:10" ht="63.75" x14ac:dyDescent="0.25">
      <c r="A69" s="65" t="s">
        <v>238</v>
      </c>
      <c r="B69" s="32" t="s">
        <v>81</v>
      </c>
      <c r="C69" s="32" t="s">
        <v>94</v>
      </c>
      <c r="D69" s="32" t="s">
        <v>315</v>
      </c>
      <c r="E69" s="32" t="s">
        <v>88</v>
      </c>
      <c r="F69" s="32" t="s">
        <v>85</v>
      </c>
      <c r="G69" s="32" t="s">
        <v>212</v>
      </c>
      <c r="H69" s="32" t="s">
        <v>163</v>
      </c>
      <c r="I69" s="31">
        <f>I70</f>
        <v>7256.8</v>
      </c>
      <c r="J69" s="31">
        <f>J70</f>
        <v>7256.8</v>
      </c>
    </row>
    <row r="70" spans="1:10" x14ac:dyDescent="0.25">
      <c r="A70" s="37" t="s">
        <v>56</v>
      </c>
      <c r="B70" s="32" t="s">
        <v>81</v>
      </c>
      <c r="C70" s="32" t="s">
        <v>94</v>
      </c>
      <c r="D70" s="32" t="s">
        <v>315</v>
      </c>
      <c r="E70" s="32" t="s">
        <v>88</v>
      </c>
      <c r="F70" s="32" t="s">
        <v>85</v>
      </c>
      <c r="G70" s="32" t="s">
        <v>212</v>
      </c>
      <c r="H70" s="32" t="s">
        <v>164</v>
      </c>
      <c r="I70" s="31">
        <v>7256.8</v>
      </c>
      <c r="J70" s="31">
        <v>7256.8</v>
      </c>
    </row>
    <row r="71" spans="1:10" ht="25.5" x14ac:dyDescent="0.25">
      <c r="A71" s="65" t="s">
        <v>239</v>
      </c>
      <c r="B71" s="32" t="s">
        <v>81</v>
      </c>
      <c r="C71" s="32" t="s">
        <v>94</v>
      </c>
      <c r="D71" s="32" t="s">
        <v>315</v>
      </c>
      <c r="E71" s="32" t="s">
        <v>88</v>
      </c>
      <c r="F71" s="32" t="s">
        <v>85</v>
      </c>
      <c r="G71" s="32" t="s">
        <v>212</v>
      </c>
      <c r="H71" s="32" t="s">
        <v>96</v>
      </c>
      <c r="I71" s="31">
        <f>I72</f>
        <v>2598.8000000000002</v>
      </c>
      <c r="J71" s="31">
        <f>J72</f>
        <v>2598.8000000000002</v>
      </c>
    </row>
    <row r="72" spans="1:10" ht="26.25" x14ac:dyDescent="0.25">
      <c r="A72" s="37" t="s">
        <v>155</v>
      </c>
      <c r="B72" s="32" t="s">
        <v>81</v>
      </c>
      <c r="C72" s="32" t="s">
        <v>94</v>
      </c>
      <c r="D72" s="32" t="s">
        <v>315</v>
      </c>
      <c r="E72" s="32" t="s">
        <v>88</v>
      </c>
      <c r="F72" s="32" t="s">
        <v>85</v>
      </c>
      <c r="G72" s="32" t="s">
        <v>212</v>
      </c>
      <c r="H72" s="32" t="s">
        <v>97</v>
      </c>
      <c r="I72" s="31">
        <v>2598.8000000000002</v>
      </c>
      <c r="J72" s="31">
        <v>2598.8000000000002</v>
      </c>
    </row>
    <row r="73" spans="1:10" x14ac:dyDescent="0.25">
      <c r="A73" s="37" t="s">
        <v>50</v>
      </c>
      <c r="B73" s="32" t="s">
        <v>81</v>
      </c>
      <c r="C73" s="32" t="s">
        <v>94</v>
      </c>
      <c r="D73" s="32" t="s">
        <v>315</v>
      </c>
      <c r="E73" s="32" t="s">
        <v>88</v>
      </c>
      <c r="F73" s="32" t="s">
        <v>85</v>
      </c>
      <c r="G73" s="32" t="s">
        <v>212</v>
      </c>
      <c r="H73" s="32" t="s">
        <v>101</v>
      </c>
      <c r="I73" s="31">
        <f>I74</f>
        <v>102</v>
      </c>
      <c r="J73" s="31">
        <f>J74</f>
        <v>102</v>
      </c>
    </row>
    <row r="74" spans="1:10" x14ac:dyDescent="0.25">
      <c r="A74" s="37" t="s">
        <v>107</v>
      </c>
      <c r="B74" s="32" t="s">
        <v>81</v>
      </c>
      <c r="C74" s="32" t="s">
        <v>94</v>
      </c>
      <c r="D74" s="32" t="s">
        <v>315</v>
      </c>
      <c r="E74" s="32" t="s">
        <v>88</v>
      </c>
      <c r="F74" s="32" t="s">
        <v>85</v>
      </c>
      <c r="G74" s="32" t="s">
        <v>212</v>
      </c>
      <c r="H74" s="32" t="s">
        <v>186</v>
      </c>
      <c r="I74" s="31">
        <v>102</v>
      </c>
      <c r="J74" s="31">
        <v>102</v>
      </c>
    </row>
    <row r="75" spans="1:10" ht="39" x14ac:dyDescent="0.25">
      <c r="A75" s="37" t="s">
        <v>326</v>
      </c>
      <c r="B75" s="32" t="s">
        <v>81</v>
      </c>
      <c r="C75" s="32" t="s">
        <v>94</v>
      </c>
      <c r="D75" s="32" t="s">
        <v>315</v>
      </c>
      <c r="E75" s="32" t="s">
        <v>88</v>
      </c>
      <c r="F75" s="32" t="s">
        <v>89</v>
      </c>
      <c r="G75" s="32" t="s">
        <v>178</v>
      </c>
      <c r="H75" s="32" t="s">
        <v>84</v>
      </c>
      <c r="I75" s="31">
        <f t="shared" ref="I75:J77" si="7">I76</f>
        <v>705</v>
      </c>
      <c r="J75" s="31">
        <f t="shared" si="7"/>
        <v>705</v>
      </c>
    </row>
    <row r="76" spans="1:10" x14ac:dyDescent="0.25">
      <c r="A76" s="37" t="s">
        <v>55</v>
      </c>
      <c r="B76" s="32" t="s">
        <v>81</v>
      </c>
      <c r="C76" s="32" t="s">
        <v>94</v>
      </c>
      <c r="D76" s="32" t="s">
        <v>315</v>
      </c>
      <c r="E76" s="32" t="s">
        <v>88</v>
      </c>
      <c r="F76" s="32" t="s">
        <v>89</v>
      </c>
      <c r="G76" s="32" t="s">
        <v>209</v>
      </c>
      <c r="H76" s="32" t="s">
        <v>84</v>
      </c>
      <c r="I76" s="31">
        <f t="shared" si="7"/>
        <v>705</v>
      </c>
      <c r="J76" s="31">
        <f t="shared" si="7"/>
        <v>705</v>
      </c>
    </row>
    <row r="77" spans="1:10" ht="63.75" x14ac:dyDescent="0.25">
      <c r="A77" s="65" t="s">
        <v>238</v>
      </c>
      <c r="B77" s="32" t="s">
        <v>81</v>
      </c>
      <c r="C77" s="32" t="s">
        <v>94</v>
      </c>
      <c r="D77" s="32" t="s">
        <v>315</v>
      </c>
      <c r="E77" s="32" t="s">
        <v>88</v>
      </c>
      <c r="F77" s="32" t="s">
        <v>89</v>
      </c>
      <c r="G77" s="32" t="s">
        <v>209</v>
      </c>
      <c r="H77" s="32" t="s">
        <v>163</v>
      </c>
      <c r="I77" s="31">
        <f t="shared" si="7"/>
        <v>705</v>
      </c>
      <c r="J77" s="31">
        <f t="shared" si="7"/>
        <v>705</v>
      </c>
    </row>
    <row r="78" spans="1:10" ht="25.5" x14ac:dyDescent="0.25">
      <c r="A78" s="65" t="s">
        <v>182</v>
      </c>
      <c r="B78" s="32" t="s">
        <v>81</v>
      </c>
      <c r="C78" s="32" t="s">
        <v>94</v>
      </c>
      <c r="D78" s="32" t="s">
        <v>315</v>
      </c>
      <c r="E78" s="32" t="s">
        <v>88</v>
      </c>
      <c r="F78" s="32" t="s">
        <v>89</v>
      </c>
      <c r="G78" s="32" t="s">
        <v>209</v>
      </c>
      <c r="H78" s="32" t="s">
        <v>183</v>
      </c>
      <c r="I78" s="31">
        <v>705</v>
      </c>
      <c r="J78" s="31">
        <v>705</v>
      </c>
    </row>
    <row r="79" spans="1:10" x14ac:dyDescent="0.25">
      <c r="A79" s="134" t="s">
        <v>363</v>
      </c>
      <c r="B79" s="34" t="s">
        <v>81</v>
      </c>
      <c r="C79" s="34" t="s">
        <v>94</v>
      </c>
      <c r="D79" s="34" t="s">
        <v>100</v>
      </c>
      <c r="E79" s="34" t="s">
        <v>86</v>
      </c>
      <c r="F79" s="34" t="s">
        <v>82</v>
      </c>
      <c r="G79" s="34" t="s">
        <v>178</v>
      </c>
      <c r="H79" s="34" t="s">
        <v>84</v>
      </c>
      <c r="I79" s="30">
        <f t="shared" ref="I79:I82" si="8">I80</f>
        <v>1508</v>
      </c>
      <c r="J79" s="30">
        <f t="shared" ref="J79:J82" si="9">J80</f>
        <v>3061</v>
      </c>
    </row>
    <row r="80" spans="1:10" x14ac:dyDescent="0.25">
      <c r="A80" s="37" t="s">
        <v>59</v>
      </c>
      <c r="B80" s="32" t="s">
        <v>81</v>
      </c>
      <c r="C80" s="32" t="s">
        <v>94</v>
      </c>
      <c r="D80" s="32" t="s">
        <v>100</v>
      </c>
      <c r="E80" s="32" t="s">
        <v>86</v>
      </c>
      <c r="F80" s="32" t="s">
        <v>82</v>
      </c>
      <c r="G80" s="32" t="s">
        <v>178</v>
      </c>
      <c r="H80" s="32" t="s">
        <v>84</v>
      </c>
      <c r="I80" s="31">
        <f t="shared" si="8"/>
        <v>1508</v>
      </c>
      <c r="J80" s="31">
        <f t="shared" si="9"/>
        <v>3061</v>
      </c>
    </row>
    <row r="81" spans="1:10" ht="39" x14ac:dyDescent="0.25">
      <c r="A81" s="37" t="s">
        <v>213</v>
      </c>
      <c r="B81" s="32" t="s">
        <v>81</v>
      </c>
      <c r="C81" s="32" t="s">
        <v>94</v>
      </c>
      <c r="D81" s="32" t="s">
        <v>100</v>
      </c>
      <c r="E81" s="32" t="s">
        <v>86</v>
      </c>
      <c r="F81" s="32" t="s">
        <v>81</v>
      </c>
      <c r="G81" s="32" t="s">
        <v>178</v>
      </c>
      <c r="H81" s="32" t="s">
        <v>84</v>
      </c>
      <c r="I81" s="31">
        <f t="shared" si="8"/>
        <v>1508</v>
      </c>
      <c r="J81" s="31">
        <f t="shared" si="9"/>
        <v>3061</v>
      </c>
    </row>
    <row r="82" spans="1:10" x14ac:dyDescent="0.25">
      <c r="A82" s="37" t="s">
        <v>363</v>
      </c>
      <c r="B82" s="32" t="s">
        <v>81</v>
      </c>
      <c r="C82" s="32" t="s">
        <v>94</v>
      </c>
      <c r="D82" s="32" t="s">
        <v>100</v>
      </c>
      <c r="E82" s="32" t="s">
        <v>86</v>
      </c>
      <c r="F82" s="32" t="s">
        <v>81</v>
      </c>
      <c r="G82" s="32" t="s">
        <v>375</v>
      </c>
      <c r="H82" s="32" t="s">
        <v>84</v>
      </c>
      <c r="I82" s="31">
        <f t="shared" si="8"/>
        <v>1508</v>
      </c>
      <c r="J82" s="31">
        <f t="shared" si="9"/>
        <v>3061</v>
      </c>
    </row>
    <row r="83" spans="1:10" x14ac:dyDescent="0.25">
      <c r="A83" s="37" t="s">
        <v>50</v>
      </c>
      <c r="B83" s="32" t="s">
        <v>81</v>
      </c>
      <c r="C83" s="32" t="s">
        <v>94</v>
      </c>
      <c r="D83" s="32" t="s">
        <v>100</v>
      </c>
      <c r="E83" s="32" t="s">
        <v>86</v>
      </c>
      <c r="F83" s="32" t="s">
        <v>81</v>
      </c>
      <c r="G83" s="32" t="s">
        <v>375</v>
      </c>
      <c r="H83" s="32" t="s">
        <v>101</v>
      </c>
      <c r="I83" s="31">
        <f>I84</f>
        <v>1508</v>
      </c>
      <c r="J83" s="31">
        <f>J84</f>
        <v>3061</v>
      </c>
    </row>
    <row r="84" spans="1:10" x14ac:dyDescent="0.25">
      <c r="A84" s="37" t="s">
        <v>52</v>
      </c>
      <c r="B84" s="32" t="s">
        <v>81</v>
      </c>
      <c r="C84" s="32" t="s">
        <v>94</v>
      </c>
      <c r="D84" s="32" t="s">
        <v>100</v>
      </c>
      <c r="E84" s="32" t="s">
        <v>86</v>
      </c>
      <c r="F84" s="32" t="s">
        <v>81</v>
      </c>
      <c r="G84" s="32" t="s">
        <v>375</v>
      </c>
      <c r="H84" s="32" t="s">
        <v>102</v>
      </c>
      <c r="I84" s="31">
        <v>1508</v>
      </c>
      <c r="J84" s="31">
        <v>3061</v>
      </c>
    </row>
    <row r="85" spans="1:10" x14ac:dyDescent="0.25">
      <c r="A85" s="61" t="s">
        <v>57</v>
      </c>
      <c r="B85" s="34" t="s">
        <v>85</v>
      </c>
      <c r="C85" s="34" t="s">
        <v>82</v>
      </c>
      <c r="D85" s="34" t="s">
        <v>82</v>
      </c>
      <c r="E85" s="34" t="s">
        <v>86</v>
      </c>
      <c r="F85" s="34" t="s">
        <v>82</v>
      </c>
      <c r="G85" s="34" t="s">
        <v>178</v>
      </c>
      <c r="H85" s="34" t="s">
        <v>84</v>
      </c>
      <c r="I85" s="38">
        <f t="shared" ref="I85:J89" si="10">I86</f>
        <v>779</v>
      </c>
      <c r="J85" s="38">
        <f t="shared" si="10"/>
        <v>779</v>
      </c>
    </row>
    <row r="86" spans="1:10" x14ac:dyDescent="0.25">
      <c r="A86" s="52" t="s">
        <v>376</v>
      </c>
      <c r="B86" s="34" t="s">
        <v>85</v>
      </c>
      <c r="C86" s="34" t="s">
        <v>89</v>
      </c>
      <c r="D86" s="34" t="s">
        <v>82</v>
      </c>
      <c r="E86" s="34" t="s">
        <v>86</v>
      </c>
      <c r="F86" s="34" t="s">
        <v>82</v>
      </c>
      <c r="G86" s="34" t="s">
        <v>178</v>
      </c>
      <c r="H86" s="34" t="s">
        <v>84</v>
      </c>
      <c r="I86" s="30">
        <f t="shared" si="10"/>
        <v>779</v>
      </c>
      <c r="J86" s="30">
        <f t="shared" si="10"/>
        <v>779</v>
      </c>
    </row>
    <row r="87" spans="1:10" ht="39" x14ac:dyDescent="0.25">
      <c r="A87" s="37" t="s">
        <v>213</v>
      </c>
      <c r="B87" s="32" t="s">
        <v>85</v>
      </c>
      <c r="C87" s="32" t="s">
        <v>89</v>
      </c>
      <c r="D87" s="32" t="s">
        <v>100</v>
      </c>
      <c r="E87" s="32" t="s">
        <v>86</v>
      </c>
      <c r="F87" s="32" t="s">
        <v>82</v>
      </c>
      <c r="G87" s="32" t="s">
        <v>178</v>
      </c>
      <c r="H87" s="32" t="s">
        <v>84</v>
      </c>
      <c r="I87" s="31">
        <f t="shared" si="10"/>
        <v>779</v>
      </c>
      <c r="J87" s="31">
        <f t="shared" si="10"/>
        <v>779</v>
      </c>
    </row>
    <row r="88" spans="1:10" ht="38.25" x14ac:dyDescent="0.25">
      <c r="A88" s="53" t="s">
        <v>214</v>
      </c>
      <c r="B88" s="32" t="s">
        <v>85</v>
      </c>
      <c r="C88" s="32" t="s">
        <v>89</v>
      </c>
      <c r="D88" s="32" t="s">
        <v>100</v>
      </c>
      <c r="E88" s="32" t="s">
        <v>86</v>
      </c>
      <c r="F88" s="32" t="s">
        <v>81</v>
      </c>
      <c r="G88" s="32" t="s">
        <v>215</v>
      </c>
      <c r="H88" s="32" t="s">
        <v>84</v>
      </c>
      <c r="I88" s="31">
        <f t="shared" si="10"/>
        <v>779</v>
      </c>
      <c r="J88" s="31">
        <f t="shared" si="10"/>
        <v>779</v>
      </c>
    </row>
    <row r="89" spans="1:10" ht="63.75" x14ac:dyDescent="0.25">
      <c r="A89" s="65" t="s">
        <v>238</v>
      </c>
      <c r="B89" s="32" t="s">
        <v>85</v>
      </c>
      <c r="C89" s="32" t="s">
        <v>89</v>
      </c>
      <c r="D89" s="32" t="s">
        <v>100</v>
      </c>
      <c r="E89" s="32" t="s">
        <v>86</v>
      </c>
      <c r="F89" s="32" t="s">
        <v>81</v>
      </c>
      <c r="G89" s="32" t="s">
        <v>215</v>
      </c>
      <c r="H89" s="32" t="s">
        <v>163</v>
      </c>
      <c r="I89" s="31">
        <f t="shared" si="10"/>
        <v>779</v>
      </c>
      <c r="J89" s="31">
        <f t="shared" si="10"/>
        <v>779</v>
      </c>
    </row>
    <row r="90" spans="1:10" x14ac:dyDescent="0.25">
      <c r="A90" s="37" t="s">
        <v>56</v>
      </c>
      <c r="B90" s="32" t="s">
        <v>85</v>
      </c>
      <c r="C90" s="32" t="s">
        <v>89</v>
      </c>
      <c r="D90" s="32" t="s">
        <v>100</v>
      </c>
      <c r="E90" s="32" t="s">
        <v>86</v>
      </c>
      <c r="F90" s="32" t="s">
        <v>81</v>
      </c>
      <c r="G90" s="32" t="s">
        <v>215</v>
      </c>
      <c r="H90" s="32" t="s">
        <v>164</v>
      </c>
      <c r="I90" s="31">
        <v>779</v>
      </c>
      <c r="J90" s="31">
        <v>779</v>
      </c>
    </row>
    <row r="91" spans="1:10" ht="27" x14ac:dyDescent="0.25">
      <c r="A91" s="69" t="s">
        <v>60</v>
      </c>
      <c r="B91" s="62" t="s">
        <v>89</v>
      </c>
      <c r="C91" s="62" t="s">
        <v>82</v>
      </c>
      <c r="D91" s="62" t="s">
        <v>82</v>
      </c>
      <c r="E91" s="62" t="s">
        <v>86</v>
      </c>
      <c r="F91" s="62" t="s">
        <v>82</v>
      </c>
      <c r="G91" s="62" t="s">
        <v>178</v>
      </c>
      <c r="H91" s="62" t="s">
        <v>84</v>
      </c>
      <c r="I91" s="38">
        <f>I92+I99</f>
        <v>888.6</v>
      </c>
      <c r="J91" s="38">
        <f>J92+J99</f>
        <v>888.6</v>
      </c>
    </row>
    <row r="92" spans="1:10" x14ac:dyDescent="0.25">
      <c r="A92" s="39" t="s">
        <v>240</v>
      </c>
      <c r="B92" s="34" t="s">
        <v>89</v>
      </c>
      <c r="C92" s="34" t="s">
        <v>87</v>
      </c>
      <c r="D92" s="34" t="s">
        <v>82</v>
      </c>
      <c r="E92" s="34" t="s">
        <v>86</v>
      </c>
      <c r="F92" s="34" t="s">
        <v>82</v>
      </c>
      <c r="G92" s="34" t="s">
        <v>178</v>
      </c>
      <c r="H92" s="34" t="s">
        <v>84</v>
      </c>
      <c r="I92" s="30">
        <f>I93</f>
        <v>96</v>
      </c>
      <c r="J92" s="30">
        <f>J93</f>
        <v>96</v>
      </c>
    </row>
    <row r="93" spans="1:10" ht="51.75" x14ac:dyDescent="0.25">
      <c r="A93" s="37" t="s">
        <v>359</v>
      </c>
      <c r="B93" s="32" t="s">
        <v>89</v>
      </c>
      <c r="C93" s="32" t="s">
        <v>87</v>
      </c>
      <c r="D93" s="32" t="s">
        <v>197</v>
      </c>
      <c r="E93" s="32" t="s">
        <v>86</v>
      </c>
      <c r="F93" s="32" t="s">
        <v>82</v>
      </c>
      <c r="G93" s="32" t="s">
        <v>178</v>
      </c>
      <c r="H93" s="32" t="s">
        <v>84</v>
      </c>
      <c r="I93" s="31">
        <f>I94</f>
        <v>96</v>
      </c>
      <c r="J93" s="31">
        <f>J94</f>
        <v>96</v>
      </c>
    </row>
    <row r="94" spans="1:10" x14ac:dyDescent="0.25">
      <c r="A94" s="37" t="s">
        <v>198</v>
      </c>
      <c r="B94" s="32" t="s">
        <v>89</v>
      </c>
      <c r="C94" s="32" t="s">
        <v>87</v>
      </c>
      <c r="D94" s="32" t="s">
        <v>197</v>
      </c>
      <c r="E94" s="32" t="s">
        <v>88</v>
      </c>
      <c r="F94" s="32" t="s">
        <v>82</v>
      </c>
      <c r="G94" s="32" t="s">
        <v>178</v>
      </c>
      <c r="H94" s="32" t="s">
        <v>84</v>
      </c>
      <c r="I94" s="31">
        <f t="shared" ref="I94:J95" si="11">I95</f>
        <v>96</v>
      </c>
      <c r="J94" s="31">
        <f t="shared" si="11"/>
        <v>96</v>
      </c>
    </row>
    <row r="95" spans="1:10" ht="39" x14ac:dyDescent="0.25">
      <c r="A95" s="37" t="s">
        <v>216</v>
      </c>
      <c r="B95" s="32" t="s">
        <v>89</v>
      </c>
      <c r="C95" s="32" t="s">
        <v>87</v>
      </c>
      <c r="D95" s="32" t="s">
        <v>197</v>
      </c>
      <c r="E95" s="32" t="s">
        <v>88</v>
      </c>
      <c r="F95" s="32" t="s">
        <v>93</v>
      </c>
      <c r="G95" s="32" t="s">
        <v>178</v>
      </c>
      <c r="H95" s="32" t="s">
        <v>84</v>
      </c>
      <c r="I95" s="31">
        <f t="shared" si="11"/>
        <v>96</v>
      </c>
      <c r="J95" s="31">
        <f t="shared" si="11"/>
        <v>96</v>
      </c>
    </row>
    <row r="96" spans="1:10" ht="115.5" x14ac:dyDescent="0.25">
      <c r="A96" s="37" t="s">
        <v>217</v>
      </c>
      <c r="B96" s="32" t="s">
        <v>89</v>
      </c>
      <c r="C96" s="32" t="s">
        <v>87</v>
      </c>
      <c r="D96" s="32" t="s">
        <v>197</v>
      </c>
      <c r="E96" s="32" t="s">
        <v>88</v>
      </c>
      <c r="F96" s="32" t="s">
        <v>93</v>
      </c>
      <c r="G96" s="32" t="s">
        <v>218</v>
      </c>
      <c r="H96" s="32" t="s">
        <v>84</v>
      </c>
      <c r="I96" s="31">
        <f>I97</f>
        <v>96</v>
      </c>
      <c r="J96" s="31">
        <f>J97</f>
        <v>96</v>
      </c>
    </row>
    <row r="97" spans="1:10" ht="25.5" x14ac:dyDescent="0.25">
      <c r="A97" s="65" t="s">
        <v>239</v>
      </c>
      <c r="B97" s="32" t="s">
        <v>89</v>
      </c>
      <c r="C97" s="32" t="s">
        <v>87</v>
      </c>
      <c r="D97" s="32" t="s">
        <v>197</v>
      </c>
      <c r="E97" s="32" t="s">
        <v>88</v>
      </c>
      <c r="F97" s="32" t="s">
        <v>93</v>
      </c>
      <c r="G97" s="32" t="s">
        <v>218</v>
      </c>
      <c r="H97" s="32" t="s">
        <v>96</v>
      </c>
      <c r="I97" s="31">
        <f>I98</f>
        <v>96</v>
      </c>
      <c r="J97" s="31">
        <f>J98</f>
        <v>96</v>
      </c>
    </row>
    <row r="98" spans="1:10" ht="26.25" x14ac:dyDescent="0.25">
      <c r="A98" s="37" t="s">
        <v>155</v>
      </c>
      <c r="B98" s="32" t="s">
        <v>89</v>
      </c>
      <c r="C98" s="32" t="s">
        <v>87</v>
      </c>
      <c r="D98" s="32" t="s">
        <v>197</v>
      </c>
      <c r="E98" s="32" t="s">
        <v>88</v>
      </c>
      <c r="F98" s="32" t="s">
        <v>93</v>
      </c>
      <c r="G98" s="32" t="s">
        <v>218</v>
      </c>
      <c r="H98" s="32" t="s">
        <v>97</v>
      </c>
      <c r="I98" s="31">
        <v>96</v>
      </c>
      <c r="J98" s="31">
        <v>96</v>
      </c>
    </row>
    <row r="99" spans="1:10" ht="39" x14ac:dyDescent="0.25">
      <c r="A99" s="39" t="s">
        <v>378</v>
      </c>
      <c r="B99" s="34" t="s">
        <v>89</v>
      </c>
      <c r="C99" s="34" t="s">
        <v>90</v>
      </c>
      <c r="D99" s="34" t="s">
        <v>82</v>
      </c>
      <c r="E99" s="34" t="s">
        <v>86</v>
      </c>
      <c r="F99" s="34" t="s">
        <v>82</v>
      </c>
      <c r="G99" s="34" t="s">
        <v>178</v>
      </c>
      <c r="H99" s="34" t="s">
        <v>84</v>
      </c>
      <c r="I99" s="30">
        <f>I100</f>
        <v>792.6</v>
      </c>
      <c r="J99" s="30">
        <f>J100</f>
        <v>792.6</v>
      </c>
    </row>
    <row r="100" spans="1:10" ht="51.75" x14ac:dyDescent="0.25">
      <c r="A100" s="37" t="s">
        <v>328</v>
      </c>
      <c r="B100" s="32" t="s">
        <v>89</v>
      </c>
      <c r="C100" s="32" t="s">
        <v>90</v>
      </c>
      <c r="D100" s="32" t="s">
        <v>189</v>
      </c>
      <c r="E100" s="32" t="s">
        <v>86</v>
      </c>
      <c r="F100" s="32" t="s">
        <v>82</v>
      </c>
      <c r="G100" s="32" t="s">
        <v>178</v>
      </c>
      <c r="H100" s="32" t="s">
        <v>84</v>
      </c>
      <c r="I100" s="31">
        <f>I101</f>
        <v>792.6</v>
      </c>
      <c r="J100" s="31">
        <f>J101</f>
        <v>792.6</v>
      </c>
    </row>
    <row r="101" spans="1:10" ht="51.75" x14ac:dyDescent="0.25">
      <c r="A101" s="37" t="s">
        <v>61</v>
      </c>
      <c r="B101" s="32" t="s">
        <v>89</v>
      </c>
      <c r="C101" s="32" t="s">
        <v>90</v>
      </c>
      <c r="D101" s="32" t="s">
        <v>189</v>
      </c>
      <c r="E101" s="32" t="s">
        <v>88</v>
      </c>
      <c r="F101" s="32" t="s">
        <v>82</v>
      </c>
      <c r="G101" s="32" t="s">
        <v>178</v>
      </c>
      <c r="H101" s="32" t="s">
        <v>84</v>
      </c>
      <c r="I101" s="31">
        <f t="shared" ref="I101:J102" si="12">I102</f>
        <v>792.6</v>
      </c>
      <c r="J101" s="31">
        <f t="shared" si="12"/>
        <v>792.6</v>
      </c>
    </row>
    <row r="102" spans="1:10" ht="39" x14ac:dyDescent="0.25">
      <c r="A102" s="37" t="s">
        <v>327</v>
      </c>
      <c r="B102" s="32" t="s">
        <v>89</v>
      </c>
      <c r="C102" s="32" t="s">
        <v>90</v>
      </c>
      <c r="D102" s="32" t="s">
        <v>189</v>
      </c>
      <c r="E102" s="32" t="s">
        <v>88</v>
      </c>
      <c r="F102" s="32" t="s">
        <v>89</v>
      </c>
      <c r="G102" s="32" t="s">
        <v>178</v>
      </c>
      <c r="H102" s="32" t="s">
        <v>84</v>
      </c>
      <c r="I102" s="31">
        <f t="shared" si="12"/>
        <v>792.6</v>
      </c>
      <c r="J102" s="31">
        <f t="shared" si="12"/>
        <v>792.6</v>
      </c>
    </row>
    <row r="103" spans="1:10" ht="39" x14ac:dyDescent="0.25">
      <c r="A103" s="37" t="s">
        <v>330</v>
      </c>
      <c r="B103" s="32" t="s">
        <v>89</v>
      </c>
      <c r="C103" s="32" t="s">
        <v>90</v>
      </c>
      <c r="D103" s="32" t="s">
        <v>189</v>
      </c>
      <c r="E103" s="32" t="s">
        <v>88</v>
      </c>
      <c r="F103" s="32" t="s">
        <v>89</v>
      </c>
      <c r="G103" s="32" t="s">
        <v>329</v>
      </c>
      <c r="H103" s="32" t="s">
        <v>84</v>
      </c>
      <c r="I103" s="31">
        <f>I104</f>
        <v>792.6</v>
      </c>
      <c r="J103" s="31">
        <f>J104</f>
        <v>792.6</v>
      </c>
    </row>
    <row r="104" spans="1:10" ht="25.5" x14ac:dyDescent="0.25">
      <c r="A104" s="65" t="s">
        <v>239</v>
      </c>
      <c r="B104" s="32" t="s">
        <v>89</v>
      </c>
      <c r="C104" s="32" t="s">
        <v>90</v>
      </c>
      <c r="D104" s="32" t="s">
        <v>189</v>
      </c>
      <c r="E104" s="32" t="s">
        <v>88</v>
      </c>
      <c r="F104" s="32" t="s">
        <v>89</v>
      </c>
      <c r="G104" s="32" t="s">
        <v>329</v>
      </c>
      <c r="H104" s="32" t="s">
        <v>96</v>
      </c>
      <c r="I104" s="31">
        <f>I105</f>
        <v>792.6</v>
      </c>
      <c r="J104" s="31">
        <f>J105</f>
        <v>792.6</v>
      </c>
    </row>
    <row r="105" spans="1:10" ht="26.25" x14ac:dyDescent="0.25">
      <c r="A105" s="37" t="s">
        <v>155</v>
      </c>
      <c r="B105" s="32" t="s">
        <v>89</v>
      </c>
      <c r="C105" s="32" t="s">
        <v>90</v>
      </c>
      <c r="D105" s="32" t="s">
        <v>189</v>
      </c>
      <c r="E105" s="32" t="s">
        <v>88</v>
      </c>
      <c r="F105" s="32" t="s">
        <v>89</v>
      </c>
      <c r="G105" s="32" t="s">
        <v>329</v>
      </c>
      <c r="H105" s="32" t="s">
        <v>97</v>
      </c>
      <c r="I105" s="31">
        <v>792.6</v>
      </c>
      <c r="J105" s="31">
        <v>792.6</v>
      </c>
    </row>
    <row r="106" spans="1:10" x14ac:dyDescent="0.25">
      <c r="A106" s="61" t="s">
        <v>62</v>
      </c>
      <c r="B106" s="62" t="s">
        <v>87</v>
      </c>
      <c r="C106" s="62" t="s">
        <v>82</v>
      </c>
      <c r="D106" s="62" t="s">
        <v>82</v>
      </c>
      <c r="E106" s="62" t="s">
        <v>86</v>
      </c>
      <c r="F106" s="62" t="s">
        <v>82</v>
      </c>
      <c r="G106" s="62" t="s">
        <v>178</v>
      </c>
      <c r="H106" s="62" t="s">
        <v>84</v>
      </c>
      <c r="I106" s="38">
        <f>I107+I125+I132</f>
        <v>13222.400000000001</v>
      </c>
      <c r="J106" s="38">
        <f>J107+J125+J132</f>
        <v>13594.2</v>
      </c>
    </row>
    <row r="107" spans="1:10" x14ac:dyDescent="0.25">
      <c r="A107" s="54" t="s">
        <v>63</v>
      </c>
      <c r="B107" s="34" t="s">
        <v>87</v>
      </c>
      <c r="C107" s="34" t="s">
        <v>81</v>
      </c>
      <c r="D107" s="34" t="s">
        <v>82</v>
      </c>
      <c r="E107" s="34" t="s">
        <v>86</v>
      </c>
      <c r="F107" s="34" t="s">
        <v>82</v>
      </c>
      <c r="G107" s="34" t="s">
        <v>178</v>
      </c>
      <c r="H107" s="34" t="s">
        <v>84</v>
      </c>
      <c r="I107" s="30">
        <f>I108+I116</f>
        <v>3598.5</v>
      </c>
      <c r="J107" s="30">
        <f>J108+J116</f>
        <v>3598.5</v>
      </c>
    </row>
    <row r="108" spans="1:10" ht="39" x14ac:dyDescent="0.25">
      <c r="A108" s="153" t="s">
        <v>322</v>
      </c>
      <c r="B108" s="137" t="s">
        <v>87</v>
      </c>
      <c r="C108" s="105" t="s">
        <v>81</v>
      </c>
      <c r="D108" s="105" t="s">
        <v>85</v>
      </c>
      <c r="E108" s="105" t="s">
        <v>86</v>
      </c>
      <c r="F108" s="105" t="s">
        <v>82</v>
      </c>
      <c r="G108" s="105" t="s">
        <v>178</v>
      </c>
      <c r="H108" s="105" t="s">
        <v>84</v>
      </c>
      <c r="I108" s="31">
        <f t="shared" ref="I108:J110" si="13">I109</f>
        <v>598.5</v>
      </c>
      <c r="J108" s="31">
        <f t="shared" si="13"/>
        <v>598.5</v>
      </c>
    </row>
    <row r="109" spans="1:10" x14ac:dyDescent="0.25">
      <c r="A109" s="117" t="s">
        <v>193</v>
      </c>
      <c r="B109" s="137" t="s">
        <v>87</v>
      </c>
      <c r="C109" s="105" t="s">
        <v>81</v>
      </c>
      <c r="D109" s="105" t="s">
        <v>85</v>
      </c>
      <c r="E109" s="105" t="s">
        <v>88</v>
      </c>
      <c r="F109" s="105" t="s">
        <v>82</v>
      </c>
      <c r="G109" s="105" t="s">
        <v>178</v>
      </c>
      <c r="H109" s="105" t="s">
        <v>84</v>
      </c>
      <c r="I109" s="31">
        <f t="shared" si="13"/>
        <v>598.5</v>
      </c>
      <c r="J109" s="31">
        <f t="shared" si="13"/>
        <v>598.5</v>
      </c>
    </row>
    <row r="110" spans="1:10" ht="26.25" x14ac:dyDescent="0.25">
      <c r="A110" s="117" t="s">
        <v>194</v>
      </c>
      <c r="B110" s="137" t="s">
        <v>87</v>
      </c>
      <c r="C110" s="105" t="s">
        <v>81</v>
      </c>
      <c r="D110" s="105" t="s">
        <v>85</v>
      </c>
      <c r="E110" s="105" t="s">
        <v>88</v>
      </c>
      <c r="F110" s="105" t="s">
        <v>81</v>
      </c>
      <c r="G110" s="105" t="s">
        <v>178</v>
      </c>
      <c r="H110" s="105" t="s">
        <v>84</v>
      </c>
      <c r="I110" s="31">
        <f t="shared" si="13"/>
        <v>598.5</v>
      </c>
      <c r="J110" s="31">
        <f t="shared" si="13"/>
        <v>598.5</v>
      </c>
    </row>
    <row r="111" spans="1:10" x14ac:dyDescent="0.25">
      <c r="A111" s="107" t="s">
        <v>219</v>
      </c>
      <c r="B111" s="137" t="s">
        <v>87</v>
      </c>
      <c r="C111" s="105" t="s">
        <v>81</v>
      </c>
      <c r="D111" s="105" t="s">
        <v>85</v>
      </c>
      <c r="E111" s="105" t="s">
        <v>88</v>
      </c>
      <c r="F111" s="105" t="s">
        <v>81</v>
      </c>
      <c r="G111" s="105" t="s">
        <v>196</v>
      </c>
      <c r="H111" s="105" t="s">
        <v>84</v>
      </c>
      <c r="I111" s="31">
        <f>I112+I114</f>
        <v>598.5</v>
      </c>
      <c r="J111" s="31">
        <f>J112+J114</f>
        <v>598.5</v>
      </c>
    </row>
    <row r="112" spans="1:10" ht="63.75" x14ac:dyDescent="0.25">
      <c r="A112" s="65" t="s">
        <v>238</v>
      </c>
      <c r="B112" s="137" t="s">
        <v>87</v>
      </c>
      <c r="C112" s="105" t="s">
        <v>81</v>
      </c>
      <c r="D112" s="105" t="s">
        <v>85</v>
      </c>
      <c r="E112" s="105" t="s">
        <v>88</v>
      </c>
      <c r="F112" s="105" t="s">
        <v>81</v>
      </c>
      <c r="G112" s="105" t="s">
        <v>196</v>
      </c>
      <c r="H112" s="105" t="s">
        <v>163</v>
      </c>
      <c r="I112" s="31">
        <f>I113</f>
        <v>588.4</v>
      </c>
      <c r="J112" s="31">
        <f>J113</f>
        <v>588.4</v>
      </c>
    </row>
    <row r="113" spans="1:10" x14ac:dyDescent="0.25">
      <c r="A113" s="107" t="s">
        <v>56</v>
      </c>
      <c r="B113" s="137" t="s">
        <v>87</v>
      </c>
      <c r="C113" s="105" t="s">
        <v>81</v>
      </c>
      <c r="D113" s="105" t="s">
        <v>85</v>
      </c>
      <c r="E113" s="105" t="s">
        <v>88</v>
      </c>
      <c r="F113" s="105" t="s">
        <v>81</v>
      </c>
      <c r="G113" s="105" t="s">
        <v>196</v>
      </c>
      <c r="H113" s="105" t="s">
        <v>164</v>
      </c>
      <c r="I113" s="31">
        <v>588.4</v>
      </c>
      <c r="J113" s="31">
        <v>588.4</v>
      </c>
    </row>
    <row r="114" spans="1:10" ht="26.25" x14ac:dyDescent="0.25">
      <c r="A114" s="37" t="s">
        <v>239</v>
      </c>
      <c r="B114" s="137" t="s">
        <v>87</v>
      </c>
      <c r="C114" s="105" t="s">
        <v>81</v>
      </c>
      <c r="D114" s="105" t="s">
        <v>85</v>
      </c>
      <c r="E114" s="105" t="s">
        <v>88</v>
      </c>
      <c r="F114" s="105" t="s">
        <v>81</v>
      </c>
      <c r="G114" s="105" t="s">
        <v>196</v>
      </c>
      <c r="H114" s="32" t="s">
        <v>96</v>
      </c>
      <c r="I114" s="31">
        <f>I115</f>
        <v>10.1</v>
      </c>
      <c r="J114" s="31">
        <f>J115</f>
        <v>10.1</v>
      </c>
    </row>
    <row r="115" spans="1:10" ht="25.5" x14ac:dyDescent="0.25">
      <c r="A115" s="45" t="s">
        <v>155</v>
      </c>
      <c r="B115" s="137" t="s">
        <v>87</v>
      </c>
      <c r="C115" s="105" t="s">
        <v>81</v>
      </c>
      <c r="D115" s="105" t="s">
        <v>85</v>
      </c>
      <c r="E115" s="105" t="s">
        <v>88</v>
      </c>
      <c r="F115" s="105" t="s">
        <v>81</v>
      </c>
      <c r="G115" s="105" t="s">
        <v>196</v>
      </c>
      <c r="H115" s="105" t="s">
        <v>97</v>
      </c>
      <c r="I115" s="31">
        <v>10.1</v>
      </c>
      <c r="J115" s="31">
        <v>10.1</v>
      </c>
    </row>
    <row r="116" spans="1:10" ht="39" x14ac:dyDescent="0.25">
      <c r="A116" s="41" t="s">
        <v>333</v>
      </c>
      <c r="B116" s="32" t="s">
        <v>87</v>
      </c>
      <c r="C116" s="32" t="s">
        <v>81</v>
      </c>
      <c r="D116" s="32" t="s">
        <v>92</v>
      </c>
      <c r="E116" s="32" t="s">
        <v>86</v>
      </c>
      <c r="F116" s="32" t="s">
        <v>82</v>
      </c>
      <c r="G116" s="32" t="s">
        <v>178</v>
      </c>
      <c r="H116" s="32" t="s">
        <v>84</v>
      </c>
      <c r="I116" s="31">
        <f>I117</f>
        <v>3000</v>
      </c>
      <c r="J116" s="31">
        <f>J117</f>
        <v>3000</v>
      </c>
    </row>
    <row r="117" spans="1:10" ht="26.25" x14ac:dyDescent="0.25">
      <c r="A117" s="41" t="s">
        <v>64</v>
      </c>
      <c r="B117" s="32" t="s">
        <v>87</v>
      </c>
      <c r="C117" s="32" t="s">
        <v>81</v>
      </c>
      <c r="D117" s="32" t="s">
        <v>92</v>
      </c>
      <c r="E117" s="32" t="s">
        <v>88</v>
      </c>
      <c r="F117" s="32" t="s">
        <v>82</v>
      </c>
      <c r="G117" s="32" t="s">
        <v>178</v>
      </c>
      <c r="H117" s="32" t="s">
        <v>84</v>
      </c>
      <c r="I117" s="31">
        <f t="shared" ref="I117:J117" si="14">I118</f>
        <v>3000</v>
      </c>
      <c r="J117" s="31">
        <f t="shared" si="14"/>
        <v>3000</v>
      </c>
    </row>
    <row r="118" spans="1:10" ht="39" x14ac:dyDescent="0.25">
      <c r="A118" s="41" t="s">
        <v>220</v>
      </c>
      <c r="B118" s="32" t="s">
        <v>87</v>
      </c>
      <c r="C118" s="32" t="s">
        <v>81</v>
      </c>
      <c r="D118" s="32" t="s">
        <v>92</v>
      </c>
      <c r="E118" s="32" t="s">
        <v>88</v>
      </c>
      <c r="F118" s="32" t="s">
        <v>81</v>
      </c>
      <c r="G118" s="32" t="s">
        <v>178</v>
      </c>
      <c r="H118" s="32" t="s">
        <v>84</v>
      </c>
      <c r="I118" s="31">
        <f>I122+I119</f>
        <v>3000</v>
      </c>
      <c r="J118" s="31">
        <f>J122+J119</f>
        <v>3000</v>
      </c>
    </row>
    <row r="119" spans="1:10" ht="51.75" x14ac:dyDescent="0.25">
      <c r="A119" s="41" t="s">
        <v>245</v>
      </c>
      <c r="B119" s="32" t="s">
        <v>87</v>
      </c>
      <c r="C119" s="32" t="s">
        <v>81</v>
      </c>
      <c r="D119" s="32" t="s">
        <v>92</v>
      </c>
      <c r="E119" s="32" t="s">
        <v>88</v>
      </c>
      <c r="F119" s="32" t="s">
        <v>81</v>
      </c>
      <c r="G119" s="105" t="s">
        <v>244</v>
      </c>
      <c r="H119" s="32" t="s">
        <v>84</v>
      </c>
      <c r="I119" s="31">
        <f>I120</f>
        <v>2000</v>
      </c>
      <c r="J119" s="31">
        <f>J120</f>
        <v>2000</v>
      </c>
    </row>
    <row r="120" spans="1:10" ht="63.75" x14ac:dyDescent="0.25">
      <c r="A120" s="65" t="s">
        <v>238</v>
      </c>
      <c r="B120" s="32" t="s">
        <v>87</v>
      </c>
      <c r="C120" s="32" t="s">
        <v>81</v>
      </c>
      <c r="D120" s="32" t="s">
        <v>92</v>
      </c>
      <c r="E120" s="32" t="s">
        <v>88</v>
      </c>
      <c r="F120" s="32" t="s">
        <v>81</v>
      </c>
      <c r="G120" s="105" t="s">
        <v>244</v>
      </c>
      <c r="H120" s="32" t="s">
        <v>163</v>
      </c>
      <c r="I120" s="31">
        <f>I121</f>
        <v>2000</v>
      </c>
      <c r="J120" s="31">
        <f>J121</f>
        <v>2000</v>
      </c>
    </row>
    <row r="121" spans="1:10" x14ac:dyDescent="0.25">
      <c r="A121" s="37" t="s">
        <v>56</v>
      </c>
      <c r="B121" s="32" t="s">
        <v>87</v>
      </c>
      <c r="C121" s="32" t="s">
        <v>81</v>
      </c>
      <c r="D121" s="32" t="s">
        <v>92</v>
      </c>
      <c r="E121" s="32" t="s">
        <v>88</v>
      </c>
      <c r="F121" s="32" t="s">
        <v>81</v>
      </c>
      <c r="G121" s="105" t="s">
        <v>244</v>
      </c>
      <c r="H121" s="32" t="s">
        <v>164</v>
      </c>
      <c r="I121" s="31">
        <v>2000</v>
      </c>
      <c r="J121" s="31">
        <v>2000</v>
      </c>
    </row>
    <row r="122" spans="1:10" ht="51.75" x14ac:dyDescent="0.25">
      <c r="A122" s="37" t="s">
        <v>332</v>
      </c>
      <c r="B122" s="32" t="s">
        <v>87</v>
      </c>
      <c r="C122" s="32" t="s">
        <v>81</v>
      </c>
      <c r="D122" s="32" t="s">
        <v>92</v>
      </c>
      <c r="E122" s="32" t="s">
        <v>88</v>
      </c>
      <c r="F122" s="32" t="s">
        <v>81</v>
      </c>
      <c r="G122" s="32" t="s">
        <v>331</v>
      </c>
      <c r="H122" s="32" t="s">
        <v>84</v>
      </c>
      <c r="I122" s="31">
        <f>I123</f>
        <v>1000</v>
      </c>
      <c r="J122" s="31">
        <f>J123</f>
        <v>1000</v>
      </c>
    </row>
    <row r="123" spans="1:10" ht="63.75" x14ac:dyDescent="0.25">
      <c r="A123" s="65" t="s">
        <v>238</v>
      </c>
      <c r="B123" s="32" t="s">
        <v>87</v>
      </c>
      <c r="C123" s="32" t="s">
        <v>81</v>
      </c>
      <c r="D123" s="32" t="s">
        <v>92</v>
      </c>
      <c r="E123" s="32" t="s">
        <v>88</v>
      </c>
      <c r="F123" s="32" t="s">
        <v>81</v>
      </c>
      <c r="G123" s="32" t="s">
        <v>331</v>
      </c>
      <c r="H123" s="32" t="s">
        <v>163</v>
      </c>
      <c r="I123" s="31">
        <f>I124</f>
        <v>1000</v>
      </c>
      <c r="J123" s="31">
        <f>J124</f>
        <v>1000</v>
      </c>
    </row>
    <row r="124" spans="1:10" x14ac:dyDescent="0.25">
      <c r="A124" s="37" t="s">
        <v>56</v>
      </c>
      <c r="B124" s="32" t="s">
        <v>87</v>
      </c>
      <c r="C124" s="32" t="s">
        <v>81</v>
      </c>
      <c r="D124" s="32" t="s">
        <v>92</v>
      </c>
      <c r="E124" s="32" t="s">
        <v>88</v>
      </c>
      <c r="F124" s="32" t="s">
        <v>81</v>
      </c>
      <c r="G124" s="32" t="s">
        <v>331</v>
      </c>
      <c r="H124" s="32" t="s">
        <v>164</v>
      </c>
      <c r="I124" s="31">
        <v>1000</v>
      </c>
      <c r="J124" s="31">
        <v>1000</v>
      </c>
    </row>
    <row r="125" spans="1:10" x14ac:dyDescent="0.25">
      <c r="A125" s="39" t="s">
        <v>377</v>
      </c>
      <c r="B125" s="34" t="s">
        <v>87</v>
      </c>
      <c r="C125" s="34" t="s">
        <v>90</v>
      </c>
      <c r="D125" s="34" t="s">
        <v>82</v>
      </c>
      <c r="E125" s="34" t="s">
        <v>86</v>
      </c>
      <c r="F125" s="34" t="s">
        <v>82</v>
      </c>
      <c r="G125" s="34" t="s">
        <v>178</v>
      </c>
      <c r="H125" s="34" t="s">
        <v>84</v>
      </c>
      <c r="I125" s="30">
        <f>I126</f>
        <v>9401.2000000000007</v>
      </c>
      <c r="J125" s="30">
        <f>J126</f>
        <v>9773</v>
      </c>
    </row>
    <row r="126" spans="1:10" ht="39" x14ac:dyDescent="0.25">
      <c r="A126" s="37" t="s">
        <v>334</v>
      </c>
      <c r="B126" s="57" t="s">
        <v>87</v>
      </c>
      <c r="C126" s="57" t="s">
        <v>90</v>
      </c>
      <c r="D126" s="57" t="s">
        <v>221</v>
      </c>
      <c r="E126" s="57" t="s">
        <v>86</v>
      </c>
      <c r="F126" s="57" t="s">
        <v>82</v>
      </c>
      <c r="G126" s="57" t="s">
        <v>178</v>
      </c>
      <c r="H126" s="57" t="s">
        <v>84</v>
      </c>
      <c r="I126" s="43">
        <f>I127</f>
        <v>9401.2000000000007</v>
      </c>
      <c r="J126" s="43">
        <f>J127</f>
        <v>9773</v>
      </c>
    </row>
    <row r="127" spans="1:10" x14ac:dyDescent="0.25">
      <c r="A127" s="37" t="s">
        <v>65</v>
      </c>
      <c r="B127" s="57" t="s">
        <v>87</v>
      </c>
      <c r="C127" s="57" t="s">
        <v>90</v>
      </c>
      <c r="D127" s="57" t="s">
        <v>221</v>
      </c>
      <c r="E127" s="57" t="s">
        <v>98</v>
      </c>
      <c r="F127" s="57" t="s">
        <v>82</v>
      </c>
      <c r="G127" s="57" t="s">
        <v>178</v>
      </c>
      <c r="H127" s="57" t="s">
        <v>84</v>
      </c>
      <c r="I127" s="43">
        <f t="shared" ref="I127:J129" si="15">I128</f>
        <v>9401.2000000000007</v>
      </c>
      <c r="J127" s="43">
        <f t="shared" si="15"/>
        <v>9773</v>
      </c>
    </row>
    <row r="128" spans="1:10" ht="26.25" x14ac:dyDescent="0.25">
      <c r="A128" s="37" t="s">
        <v>222</v>
      </c>
      <c r="B128" s="57" t="s">
        <v>87</v>
      </c>
      <c r="C128" s="57" t="s">
        <v>90</v>
      </c>
      <c r="D128" s="57" t="s">
        <v>221</v>
      </c>
      <c r="E128" s="57" t="s">
        <v>98</v>
      </c>
      <c r="F128" s="57" t="s">
        <v>85</v>
      </c>
      <c r="G128" s="57" t="s">
        <v>178</v>
      </c>
      <c r="H128" s="57" t="s">
        <v>84</v>
      </c>
      <c r="I128" s="43">
        <f>I129</f>
        <v>9401.2000000000007</v>
      </c>
      <c r="J128" s="43">
        <f>J129</f>
        <v>9773</v>
      </c>
    </row>
    <row r="129" spans="1:10" x14ac:dyDescent="0.25">
      <c r="A129" s="37" t="s">
        <v>219</v>
      </c>
      <c r="B129" s="57" t="s">
        <v>87</v>
      </c>
      <c r="C129" s="57" t="s">
        <v>90</v>
      </c>
      <c r="D129" s="57" t="s">
        <v>221</v>
      </c>
      <c r="E129" s="57" t="s">
        <v>98</v>
      </c>
      <c r="F129" s="57" t="s">
        <v>85</v>
      </c>
      <c r="G129" s="57" t="s">
        <v>196</v>
      </c>
      <c r="H129" s="57" t="s">
        <v>84</v>
      </c>
      <c r="I129" s="43">
        <f t="shared" si="15"/>
        <v>9401.2000000000007</v>
      </c>
      <c r="J129" s="43">
        <f t="shared" si="15"/>
        <v>9773</v>
      </c>
    </row>
    <row r="130" spans="1:10" ht="25.5" x14ac:dyDescent="0.25">
      <c r="A130" s="65" t="s">
        <v>239</v>
      </c>
      <c r="B130" s="57" t="s">
        <v>87</v>
      </c>
      <c r="C130" s="57" t="s">
        <v>90</v>
      </c>
      <c r="D130" s="57" t="s">
        <v>221</v>
      </c>
      <c r="E130" s="57" t="s">
        <v>98</v>
      </c>
      <c r="F130" s="57" t="s">
        <v>85</v>
      </c>
      <c r="G130" s="57" t="s">
        <v>196</v>
      </c>
      <c r="H130" s="57" t="s">
        <v>96</v>
      </c>
      <c r="I130" s="43">
        <f>I131</f>
        <v>9401.2000000000007</v>
      </c>
      <c r="J130" s="43">
        <f>J131</f>
        <v>9773</v>
      </c>
    </row>
    <row r="131" spans="1:10" ht="26.25" x14ac:dyDescent="0.25">
      <c r="A131" s="37" t="s">
        <v>155</v>
      </c>
      <c r="B131" s="32" t="s">
        <v>87</v>
      </c>
      <c r="C131" s="32" t="s">
        <v>90</v>
      </c>
      <c r="D131" s="32" t="s">
        <v>221</v>
      </c>
      <c r="E131" s="57" t="s">
        <v>98</v>
      </c>
      <c r="F131" s="57" t="s">
        <v>85</v>
      </c>
      <c r="G131" s="57" t="s">
        <v>196</v>
      </c>
      <c r="H131" s="57" t="s">
        <v>97</v>
      </c>
      <c r="I131" s="43">
        <v>9401.2000000000007</v>
      </c>
      <c r="J131" s="43">
        <v>9773</v>
      </c>
    </row>
    <row r="132" spans="1:10" x14ac:dyDescent="0.25">
      <c r="A132" s="44" t="s">
        <v>66</v>
      </c>
      <c r="B132" s="34" t="s">
        <v>87</v>
      </c>
      <c r="C132" s="34" t="s">
        <v>197</v>
      </c>
      <c r="D132" s="34" t="s">
        <v>82</v>
      </c>
      <c r="E132" s="34" t="s">
        <v>86</v>
      </c>
      <c r="F132" s="34" t="s">
        <v>82</v>
      </c>
      <c r="G132" s="34" t="s">
        <v>178</v>
      </c>
      <c r="H132" s="34" t="s">
        <v>84</v>
      </c>
      <c r="I132" s="30">
        <f>I133</f>
        <v>222.7</v>
      </c>
      <c r="J132" s="30">
        <f>J133</f>
        <v>222.7</v>
      </c>
    </row>
    <row r="133" spans="1:10" ht="27.75" customHeight="1" x14ac:dyDescent="0.25">
      <c r="A133" s="45" t="s">
        <v>335</v>
      </c>
      <c r="B133" s="32" t="s">
        <v>87</v>
      </c>
      <c r="C133" s="32" t="s">
        <v>197</v>
      </c>
      <c r="D133" s="32" t="s">
        <v>105</v>
      </c>
      <c r="E133" s="32" t="s">
        <v>86</v>
      </c>
      <c r="F133" s="32" t="s">
        <v>82</v>
      </c>
      <c r="G133" s="32" t="s">
        <v>178</v>
      </c>
      <c r="H133" s="32" t="s">
        <v>84</v>
      </c>
      <c r="I133" s="31">
        <f>I134</f>
        <v>222.7</v>
      </c>
      <c r="J133" s="31">
        <f>J134</f>
        <v>222.7</v>
      </c>
    </row>
    <row r="134" spans="1:10" ht="25.5" x14ac:dyDescent="0.25">
      <c r="A134" s="45" t="s">
        <v>223</v>
      </c>
      <c r="B134" s="32" t="s">
        <v>87</v>
      </c>
      <c r="C134" s="32" t="s">
        <v>197</v>
      </c>
      <c r="D134" s="32" t="s">
        <v>105</v>
      </c>
      <c r="E134" s="32" t="s">
        <v>95</v>
      </c>
      <c r="F134" s="32" t="s">
        <v>82</v>
      </c>
      <c r="G134" s="32" t="s">
        <v>178</v>
      </c>
      <c r="H134" s="32" t="s">
        <v>84</v>
      </c>
      <c r="I134" s="31">
        <f t="shared" ref="I134:J135" si="16">I135</f>
        <v>222.7</v>
      </c>
      <c r="J134" s="31">
        <f t="shared" si="16"/>
        <v>222.7</v>
      </c>
    </row>
    <row r="135" spans="1:10" ht="38.25" x14ac:dyDescent="0.25">
      <c r="A135" s="45" t="s">
        <v>224</v>
      </c>
      <c r="B135" s="32" t="s">
        <v>87</v>
      </c>
      <c r="C135" s="32" t="s">
        <v>197</v>
      </c>
      <c r="D135" s="32" t="s">
        <v>105</v>
      </c>
      <c r="E135" s="32" t="s">
        <v>95</v>
      </c>
      <c r="F135" s="32" t="s">
        <v>81</v>
      </c>
      <c r="G135" s="32" t="s">
        <v>178</v>
      </c>
      <c r="H135" s="32" t="s">
        <v>84</v>
      </c>
      <c r="I135" s="31">
        <f t="shared" si="16"/>
        <v>222.7</v>
      </c>
      <c r="J135" s="31">
        <f t="shared" si="16"/>
        <v>222.7</v>
      </c>
    </row>
    <row r="136" spans="1:10" x14ac:dyDescent="0.25">
      <c r="A136" s="45" t="s">
        <v>67</v>
      </c>
      <c r="B136" s="32" t="s">
        <v>87</v>
      </c>
      <c r="C136" s="32" t="s">
        <v>197</v>
      </c>
      <c r="D136" s="32" t="s">
        <v>105</v>
      </c>
      <c r="E136" s="32" t="s">
        <v>95</v>
      </c>
      <c r="F136" s="32" t="s">
        <v>81</v>
      </c>
      <c r="G136" s="32" t="s">
        <v>225</v>
      </c>
      <c r="H136" s="32" t="s">
        <v>84</v>
      </c>
      <c r="I136" s="31">
        <f>I137</f>
        <v>222.7</v>
      </c>
      <c r="J136" s="31">
        <f>J137</f>
        <v>222.7</v>
      </c>
    </row>
    <row r="137" spans="1:10" ht="25.5" x14ac:dyDescent="0.25">
      <c r="A137" s="65" t="s">
        <v>239</v>
      </c>
      <c r="B137" s="32" t="s">
        <v>87</v>
      </c>
      <c r="C137" s="32" t="s">
        <v>197</v>
      </c>
      <c r="D137" s="32" t="s">
        <v>105</v>
      </c>
      <c r="E137" s="32" t="s">
        <v>95</v>
      </c>
      <c r="F137" s="32" t="s">
        <v>81</v>
      </c>
      <c r="G137" s="32" t="s">
        <v>225</v>
      </c>
      <c r="H137" s="32" t="s">
        <v>96</v>
      </c>
      <c r="I137" s="31">
        <f>I138</f>
        <v>222.7</v>
      </c>
      <c r="J137" s="31">
        <f>J138</f>
        <v>222.7</v>
      </c>
    </row>
    <row r="138" spans="1:10" ht="25.5" x14ac:dyDescent="0.25">
      <c r="A138" s="45" t="s">
        <v>155</v>
      </c>
      <c r="B138" s="32" t="s">
        <v>87</v>
      </c>
      <c r="C138" s="32" t="s">
        <v>197</v>
      </c>
      <c r="D138" s="32" t="s">
        <v>105</v>
      </c>
      <c r="E138" s="32" t="s">
        <v>95</v>
      </c>
      <c r="F138" s="32" t="s">
        <v>81</v>
      </c>
      <c r="G138" s="32" t="s">
        <v>225</v>
      </c>
      <c r="H138" s="32" t="s">
        <v>97</v>
      </c>
      <c r="I138" s="31">
        <v>222.7</v>
      </c>
      <c r="J138" s="31">
        <v>222.7</v>
      </c>
    </row>
    <row r="139" spans="1:10" x14ac:dyDescent="0.25">
      <c r="A139" s="61" t="s">
        <v>68</v>
      </c>
      <c r="B139" s="62" t="s">
        <v>92</v>
      </c>
      <c r="C139" s="62" t="s">
        <v>82</v>
      </c>
      <c r="D139" s="62" t="s">
        <v>82</v>
      </c>
      <c r="E139" s="62" t="s">
        <v>86</v>
      </c>
      <c r="F139" s="62" t="s">
        <v>82</v>
      </c>
      <c r="G139" s="62" t="s">
        <v>178</v>
      </c>
      <c r="H139" s="62" t="s">
        <v>84</v>
      </c>
      <c r="I139" s="38">
        <f>I140+I160+I175</f>
        <v>11873.6</v>
      </c>
      <c r="J139" s="38">
        <f>J140+J160+J175</f>
        <v>10734.400000000001</v>
      </c>
    </row>
    <row r="140" spans="1:10" x14ac:dyDescent="0.25">
      <c r="A140" s="46" t="s">
        <v>69</v>
      </c>
      <c r="B140" s="55" t="s">
        <v>92</v>
      </c>
      <c r="C140" s="55" t="s">
        <v>81</v>
      </c>
      <c r="D140" s="55" t="s">
        <v>82</v>
      </c>
      <c r="E140" s="55" t="s">
        <v>86</v>
      </c>
      <c r="F140" s="55" t="s">
        <v>82</v>
      </c>
      <c r="G140" s="55" t="s">
        <v>178</v>
      </c>
      <c r="H140" s="55" t="s">
        <v>84</v>
      </c>
      <c r="I140" s="30">
        <f>I141+I150+I155</f>
        <v>1348.9</v>
      </c>
      <c r="J140" s="30">
        <f>J141+J150+J155</f>
        <v>905.59999999999991</v>
      </c>
    </row>
    <row r="141" spans="1:10" ht="51.75" x14ac:dyDescent="0.25">
      <c r="A141" s="48" t="s">
        <v>339</v>
      </c>
      <c r="B141" s="56" t="s">
        <v>92</v>
      </c>
      <c r="C141" s="56" t="s">
        <v>81</v>
      </c>
      <c r="D141" s="56" t="s">
        <v>90</v>
      </c>
      <c r="E141" s="56" t="s">
        <v>86</v>
      </c>
      <c r="F141" s="56" t="s">
        <v>82</v>
      </c>
      <c r="G141" s="56" t="s">
        <v>178</v>
      </c>
      <c r="H141" s="56" t="s">
        <v>84</v>
      </c>
      <c r="I141" s="43">
        <f>I142</f>
        <v>410</v>
      </c>
      <c r="J141" s="43">
        <f>J142</f>
        <v>466.7</v>
      </c>
    </row>
    <row r="142" spans="1:10" ht="26.25" x14ac:dyDescent="0.25">
      <c r="A142" s="48" t="s">
        <v>99</v>
      </c>
      <c r="B142" s="56" t="s">
        <v>92</v>
      </c>
      <c r="C142" s="56" t="s">
        <v>81</v>
      </c>
      <c r="D142" s="56" t="s">
        <v>90</v>
      </c>
      <c r="E142" s="56" t="s">
        <v>95</v>
      </c>
      <c r="F142" s="56" t="s">
        <v>82</v>
      </c>
      <c r="G142" s="56" t="s">
        <v>178</v>
      </c>
      <c r="H142" s="56" t="s">
        <v>84</v>
      </c>
      <c r="I142" s="43">
        <f t="shared" ref="I142:J143" si="17">I143</f>
        <v>410</v>
      </c>
      <c r="J142" s="43">
        <f t="shared" si="17"/>
        <v>466.7</v>
      </c>
    </row>
    <row r="143" spans="1:10" ht="25.5" x14ac:dyDescent="0.25">
      <c r="A143" s="49" t="s">
        <v>226</v>
      </c>
      <c r="B143" s="56" t="s">
        <v>92</v>
      </c>
      <c r="C143" s="56" t="s">
        <v>81</v>
      </c>
      <c r="D143" s="56" t="s">
        <v>90</v>
      </c>
      <c r="E143" s="56" t="s">
        <v>95</v>
      </c>
      <c r="F143" s="56" t="s">
        <v>85</v>
      </c>
      <c r="G143" s="56" t="s">
        <v>178</v>
      </c>
      <c r="H143" s="56" t="s">
        <v>84</v>
      </c>
      <c r="I143" s="43">
        <f t="shared" si="17"/>
        <v>410</v>
      </c>
      <c r="J143" s="43">
        <f>J144+J147</f>
        <v>466.7</v>
      </c>
    </row>
    <row r="144" spans="1:10" ht="24" customHeight="1" x14ac:dyDescent="0.25">
      <c r="A144" s="49" t="s">
        <v>341</v>
      </c>
      <c r="B144" s="56" t="s">
        <v>92</v>
      </c>
      <c r="C144" s="56" t="s">
        <v>81</v>
      </c>
      <c r="D144" s="56" t="s">
        <v>90</v>
      </c>
      <c r="E144" s="56" t="s">
        <v>95</v>
      </c>
      <c r="F144" s="56" t="s">
        <v>85</v>
      </c>
      <c r="G144" s="56" t="s">
        <v>196</v>
      </c>
      <c r="H144" s="56" t="s">
        <v>84</v>
      </c>
      <c r="I144" s="43">
        <f>I145+I148</f>
        <v>410</v>
      </c>
      <c r="J144" s="43">
        <f>J145</f>
        <v>409.9</v>
      </c>
    </row>
    <row r="145" spans="1:10" ht="25.5" x14ac:dyDescent="0.25">
      <c r="A145" s="65" t="s">
        <v>239</v>
      </c>
      <c r="B145" s="56" t="s">
        <v>92</v>
      </c>
      <c r="C145" s="56" t="s">
        <v>81</v>
      </c>
      <c r="D145" s="56" t="s">
        <v>90</v>
      </c>
      <c r="E145" s="56" t="s">
        <v>95</v>
      </c>
      <c r="F145" s="56" t="s">
        <v>85</v>
      </c>
      <c r="G145" s="56" t="s">
        <v>196</v>
      </c>
      <c r="H145" s="56" t="s">
        <v>96</v>
      </c>
      <c r="I145" s="43">
        <f>I146</f>
        <v>410</v>
      </c>
      <c r="J145" s="43">
        <f>J146</f>
        <v>409.9</v>
      </c>
    </row>
    <row r="146" spans="1:10" ht="25.5" x14ac:dyDescent="0.25">
      <c r="A146" s="45" t="s">
        <v>155</v>
      </c>
      <c r="B146" s="56" t="s">
        <v>92</v>
      </c>
      <c r="C146" s="56" t="s">
        <v>81</v>
      </c>
      <c r="D146" s="56" t="s">
        <v>90</v>
      </c>
      <c r="E146" s="56" t="s">
        <v>95</v>
      </c>
      <c r="F146" s="56" t="s">
        <v>85</v>
      </c>
      <c r="G146" s="56" t="s">
        <v>196</v>
      </c>
      <c r="H146" s="56" t="s">
        <v>97</v>
      </c>
      <c r="I146" s="43">
        <v>410</v>
      </c>
      <c r="J146" s="43">
        <f>466.7-56.8</f>
        <v>409.9</v>
      </c>
    </row>
    <row r="147" spans="1:10" ht="25.5" x14ac:dyDescent="0.25">
      <c r="A147" s="45" t="s">
        <v>227</v>
      </c>
      <c r="B147" s="56" t="s">
        <v>92</v>
      </c>
      <c r="C147" s="56" t="s">
        <v>81</v>
      </c>
      <c r="D147" s="56" t="s">
        <v>90</v>
      </c>
      <c r="E147" s="56" t="s">
        <v>95</v>
      </c>
      <c r="F147" s="56" t="s">
        <v>85</v>
      </c>
      <c r="G147" s="56" t="s">
        <v>228</v>
      </c>
      <c r="H147" s="56" t="s">
        <v>84</v>
      </c>
      <c r="I147" s="43">
        <f>I148</f>
        <v>0</v>
      </c>
      <c r="J147" s="43">
        <f>J148</f>
        <v>56.8</v>
      </c>
    </row>
    <row r="148" spans="1:10" ht="25.5" x14ac:dyDescent="0.25">
      <c r="A148" s="45" t="s">
        <v>383</v>
      </c>
      <c r="B148" s="56" t="s">
        <v>92</v>
      </c>
      <c r="C148" s="56" t="s">
        <v>81</v>
      </c>
      <c r="D148" s="56" t="s">
        <v>90</v>
      </c>
      <c r="E148" s="56" t="s">
        <v>95</v>
      </c>
      <c r="F148" s="56" t="s">
        <v>85</v>
      </c>
      <c r="G148" s="56" t="s">
        <v>228</v>
      </c>
      <c r="H148" s="56" t="s">
        <v>381</v>
      </c>
      <c r="I148" s="43">
        <f>I149</f>
        <v>0</v>
      </c>
      <c r="J148" s="43">
        <f>J149</f>
        <v>56.8</v>
      </c>
    </row>
    <row r="149" spans="1:10" ht="38.25" x14ac:dyDescent="0.25">
      <c r="A149" s="45" t="s">
        <v>384</v>
      </c>
      <c r="B149" s="56" t="s">
        <v>92</v>
      </c>
      <c r="C149" s="56" t="s">
        <v>81</v>
      </c>
      <c r="D149" s="56" t="s">
        <v>90</v>
      </c>
      <c r="E149" s="56" t="s">
        <v>95</v>
      </c>
      <c r="F149" s="56" t="s">
        <v>85</v>
      </c>
      <c r="G149" s="56" t="s">
        <v>228</v>
      </c>
      <c r="H149" s="56" t="s">
        <v>382</v>
      </c>
      <c r="I149" s="43">
        <v>0</v>
      </c>
      <c r="J149" s="43">
        <v>56.8</v>
      </c>
    </row>
    <row r="150" spans="1:10" ht="26.25" x14ac:dyDescent="0.25">
      <c r="A150" s="48" t="s">
        <v>70</v>
      </c>
      <c r="B150" s="71" t="s">
        <v>92</v>
      </c>
      <c r="C150" s="71" t="s">
        <v>81</v>
      </c>
      <c r="D150" s="71" t="s">
        <v>90</v>
      </c>
      <c r="E150" s="71" t="s">
        <v>103</v>
      </c>
      <c r="F150" s="71" t="s">
        <v>82</v>
      </c>
      <c r="G150" s="71" t="s">
        <v>178</v>
      </c>
      <c r="H150" s="71" t="s">
        <v>84</v>
      </c>
      <c r="I150" s="43">
        <f t="shared" ref="I150:J152" si="18">I151</f>
        <v>500</v>
      </c>
      <c r="J150" s="43">
        <f t="shared" si="18"/>
        <v>0</v>
      </c>
    </row>
    <row r="151" spans="1:10" ht="51.75" x14ac:dyDescent="0.25">
      <c r="A151" s="48" t="s">
        <v>340</v>
      </c>
      <c r="B151" s="57" t="s">
        <v>92</v>
      </c>
      <c r="C151" s="57" t="s">
        <v>81</v>
      </c>
      <c r="D151" s="57" t="s">
        <v>90</v>
      </c>
      <c r="E151" s="57" t="s">
        <v>103</v>
      </c>
      <c r="F151" s="57" t="s">
        <v>87</v>
      </c>
      <c r="G151" s="57" t="s">
        <v>178</v>
      </c>
      <c r="H151" s="57" t="s">
        <v>84</v>
      </c>
      <c r="I151" s="43">
        <f t="shared" si="18"/>
        <v>500</v>
      </c>
      <c r="J151" s="43">
        <f t="shared" si="18"/>
        <v>0</v>
      </c>
    </row>
    <row r="152" spans="1:10" ht="39" x14ac:dyDescent="0.25">
      <c r="A152" s="48" t="s">
        <v>341</v>
      </c>
      <c r="B152" s="57" t="s">
        <v>92</v>
      </c>
      <c r="C152" s="57" t="s">
        <v>81</v>
      </c>
      <c r="D152" s="57" t="s">
        <v>90</v>
      </c>
      <c r="E152" s="57" t="s">
        <v>103</v>
      </c>
      <c r="F152" s="57" t="s">
        <v>87</v>
      </c>
      <c r="G152" s="57" t="s">
        <v>196</v>
      </c>
      <c r="H152" s="57" t="s">
        <v>84</v>
      </c>
      <c r="I152" s="43">
        <f t="shared" si="18"/>
        <v>500</v>
      </c>
      <c r="J152" s="43">
        <f t="shared" si="18"/>
        <v>0</v>
      </c>
    </row>
    <row r="153" spans="1:10" x14ac:dyDescent="0.25">
      <c r="A153" s="37" t="s">
        <v>50</v>
      </c>
      <c r="B153" s="57" t="s">
        <v>92</v>
      </c>
      <c r="C153" s="57" t="s">
        <v>81</v>
      </c>
      <c r="D153" s="57" t="s">
        <v>90</v>
      </c>
      <c r="E153" s="57" t="s">
        <v>103</v>
      </c>
      <c r="F153" s="57" t="s">
        <v>87</v>
      </c>
      <c r="G153" s="57" t="s">
        <v>196</v>
      </c>
      <c r="H153" s="57" t="s">
        <v>101</v>
      </c>
      <c r="I153" s="43">
        <f>I154</f>
        <v>500</v>
      </c>
      <c r="J153" s="43">
        <f>J154</f>
        <v>0</v>
      </c>
    </row>
    <row r="154" spans="1:10" ht="51.75" x14ac:dyDescent="0.25">
      <c r="A154" s="48" t="s">
        <v>264</v>
      </c>
      <c r="B154" s="57" t="s">
        <v>92</v>
      </c>
      <c r="C154" s="57" t="s">
        <v>81</v>
      </c>
      <c r="D154" s="57" t="s">
        <v>90</v>
      </c>
      <c r="E154" s="57" t="s">
        <v>103</v>
      </c>
      <c r="F154" s="57" t="s">
        <v>87</v>
      </c>
      <c r="G154" s="57" t="s">
        <v>196</v>
      </c>
      <c r="H154" s="57" t="s">
        <v>229</v>
      </c>
      <c r="I154" s="43">
        <v>500</v>
      </c>
      <c r="J154" s="43">
        <v>0</v>
      </c>
    </row>
    <row r="155" spans="1:10" ht="25.5" x14ac:dyDescent="0.25">
      <c r="A155" s="45" t="s">
        <v>342</v>
      </c>
      <c r="B155" s="137" t="s">
        <v>92</v>
      </c>
      <c r="C155" s="105" t="s">
        <v>81</v>
      </c>
      <c r="D155" s="105" t="s">
        <v>90</v>
      </c>
      <c r="E155" s="108" t="s">
        <v>343</v>
      </c>
      <c r="F155" s="108" t="s">
        <v>82</v>
      </c>
      <c r="G155" s="108" t="s">
        <v>178</v>
      </c>
      <c r="H155" s="105" t="s">
        <v>84</v>
      </c>
      <c r="I155" s="43">
        <f t="shared" ref="I155:J157" si="19">I156</f>
        <v>438.9</v>
      </c>
      <c r="J155" s="43">
        <f t="shared" si="19"/>
        <v>438.9</v>
      </c>
    </row>
    <row r="156" spans="1:10" ht="25.5" x14ac:dyDescent="0.25">
      <c r="A156" s="45" t="s">
        <v>344</v>
      </c>
      <c r="B156" s="137" t="s">
        <v>92</v>
      </c>
      <c r="C156" s="105" t="s">
        <v>81</v>
      </c>
      <c r="D156" s="105" t="s">
        <v>90</v>
      </c>
      <c r="E156" s="108" t="s">
        <v>343</v>
      </c>
      <c r="F156" s="108" t="s">
        <v>85</v>
      </c>
      <c r="G156" s="108" t="s">
        <v>178</v>
      </c>
      <c r="H156" s="105" t="s">
        <v>84</v>
      </c>
      <c r="I156" s="43">
        <f t="shared" si="19"/>
        <v>438.9</v>
      </c>
      <c r="J156" s="43">
        <f t="shared" si="19"/>
        <v>438.9</v>
      </c>
    </row>
    <row r="157" spans="1:10" ht="24.75" customHeight="1" x14ac:dyDescent="0.25">
      <c r="A157" s="45" t="s">
        <v>341</v>
      </c>
      <c r="B157" s="137" t="s">
        <v>92</v>
      </c>
      <c r="C157" s="105" t="s">
        <v>81</v>
      </c>
      <c r="D157" s="105" t="s">
        <v>90</v>
      </c>
      <c r="E157" s="108" t="s">
        <v>343</v>
      </c>
      <c r="F157" s="108" t="s">
        <v>85</v>
      </c>
      <c r="G157" s="108" t="s">
        <v>196</v>
      </c>
      <c r="H157" s="105" t="s">
        <v>84</v>
      </c>
      <c r="I157" s="43">
        <f t="shared" si="19"/>
        <v>438.9</v>
      </c>
      <c r="J157" s="43">
        <f t="shared" si="19"/>
        <v>438.9</v>
      </c>
    </row>
    <row r="158" spans="1:10" ht="25.5" x14ac:dyDescent="0.25">
      <c r="A158" s="65" t="s">
        <v>239</v>
      </c>
      <c r="B158" s="137" t="s">
        <v>92</v>
      </c>
      <c r="C158" s="105" t="s">
        <v>81</v>
      </c>
      <c r="D158" s="105" t="s">
        <v>90</v>
      </c>
      <c r="E158" s="108" t="s">
        <v>343</v>
      </c>
      <c r="F158" s="108" t="s">
        <v>85</v>
      </c>
      <c r="G158" s="108" t="s">
        <v>196</v>
      </c>
      <c r="H158" s="105" t="s">
        <v>96</v>
      </c>
      <c r="I158" s="43">
        <f>I159</f>
        <v>438.9</v>
      </c>
      <c r="J158" s="43">
        <f>J159</f>
        <v>438.9</v>
      </c>
    </row>
    <row r="159" spans="1:10" ht="25.5" x14ac:dyDescent="0.25">
      <c r="A159" s="45" t="s">
        <v>155</v>
      </c>
      <c r="B159" s="137" t="s">
        <v>92</v>
      </c>
      <c r="C159" s="105" t="s">
        <v>81</v>
      </c>
      <c r="D159" s="105" t="s">
        <v>90</v>
      </c>
      <c r="E159" s="108" t="s">
        <v>343</v>
      </c>
      <c r="F159" s="108" t="s">
        <v>85</v>
      </c>
      <c r="G159" s="108" t="s">
        <v>196</v>
      </c>
      <c r="H159" s="105" t="s">
        <v>97</v>
      </c>
      <c r="I159" s="43">
        <v>438.9</v>
      </c>
      <c r="J159" s="43">
        <v>438.9</v>
      </c>
    </row>
    <row r="160" spans="1:10" x14ac:dyDescent="0.25">
      <c r="A160" s="44" t="s">
        <v>71</v>
      </c>
      <c r="B160" s="34" t="s">
        <v>92</v>
      </c>
      <c r="C160" s="34" t="s">
        <v>85</v>
      </c>
      <c r="D160" s="34" t="s">
        <v>82</v>
      </c>
      <c r="E160" s="34" t="s">
        <v>86</v>
      </c>
      <c r="F160" s="34" t="s">
        <v>82</v>
      </c>
      <c r="G160" s="34" t="s">
        <v>178</v>
      </c>
      <c r="H160" s="34" t="s">
        <v>84</v>
      </c>
      <c r="I160" s="30">
        <f>I161</f>
        <v>9833</v>
      </c>
      <c r="J160" s="30">
        <f>J161</f>
        <v>9137.1</v>
      </c>
    </row>
    <row r="161" spans="1:10" ht="51" x14ac:dyDescent="0.25">
      <c r="A161" s="29" t="s">
        <v>339</v>
      </c>
      <c r="B161" s="57" t="s">
        <v>92</v>
      </c>
      <c r="C161" s="57" t="s">
        <v>85</v>
      </c>
      <c r="D161" s="57" t="s">
        <v>90</v>
      </c>
      <c r="E161" s="57" t="s">
        <v>86</v>
      </c>
      <c r="F161" s="57" t="s">
        <v>82</v>
      </c>
      <c r="G161" s="57" t="s">
        <v>178</v>
      </c>
      <c r="H161" s="57" t="s">
        <v>84</v>
      </c>
      <c r="I161" s="43">
        <f>I162+I170</f>
        <v>9833</v>
      </c>
      <c r="J161" s="43">
        <f>J162+J170</f>
        <v>9137.1</v>
      </c>
    </row>
    <row r="162" spans="1:10" ht="25.5" x14ac:dyDescent="0.25">
      <c r="A162" s="29" t="s">
        <v>154</v>
      </c>
      <c r="B162" s="57" t="s">
        <v>92</v>
      </c>
      <c r="C162" s="57" t="s">
        <v>85</v>
      </c>
      <c r="D162" s="57" t="s">
        <v>90</v>
      </c>
      <c r="E162" s="57" t="s">
        <v>88</v>
      </c>
      <c r="F162" s="57" t="s">
        <v>82</v>
      </c>
      <c r="G162" s="57" t="s">
        <v>178</v>
      </c>
      <c r="H162" s="57" t="s">
        <v>84</v>
      </c>
      <c r="I162" s="43">
        <f t="shared" ref="I162:J162" si="20">I163</f>
        <v>1478.3</v>
      </c>
      <c r="J162" s="43">
        <f t="shared" si="20"/>
        <v>9117.1</v>
      </c>
    </row>
    <row r="163" spans="1:10" ht="38.25" x14ac:dyDescent="0.25">
      <c r="A163" s="29" t="s">
        <v>230</v>
      </c>
      <c r="B163" s="57" t="s">
        <v>92</v>
      </c>
      <c r="C163" s="57" t="s">
        <v>85</v>
      </c>
      <c r="D163" s="57" t="s">
        <v>90</v>
      </c>
      <c r="E163" s="57" t="s">
        <v>88</v>
      </c>
      <c r="F163" s="57" t="s">
        <v>85</v>
      </c>
      <c r="G163" s="57" t="s">
        <v>178</v>
      </c>
      <c r="H163" s="57" t="s">
        <v>84</v>
      </c>
      <c r="I163" s="43">
        <f>I164+I167</f>
        <v>1478.3</v>
      </c>
      <c r="J163" s="43">
        <f>J164+J167</f>
        <v>9117.1</v>
      </c>
    </row>
    <row r="164" spans="1:10" ht="77.25" x14ac:dyDescent="0.25">
      <c r="A164" s="37" t="s">
        <v>346</v>
      </c>
      <c r="B164" s="57" t="s">
        <v>92</v>
      </c>
      <c r="C164" s="57" t="s">
        <v>85</v>
      </c>
      <c r="D164" s="57" t="s">
        <v>90</v>
      </c>
      <c r="E164" s="57" t="s">
        <v>88</v>
      </c>
      <c r="F164" s="57" t="s">
        <v>85</v>
      </c>
      <c r="G164" s="108" t="s">
        <v>345</v>
      </c>
      <c r="H164" s="57" t="s">
        <v>84</v>
      </c>
      <c r="I164" s="43">
        <f>I165</f>
        <v>1178.3</v>
      </c>
      <c r="J164" s="43">
        <f>J165</f>
        <v>8817.1</v>
      </c>
    </row>
    <row r="165" spans="1:10" ht="25.5" x14ac:dyDescent="0.25">
      <c r="A165" s="65" t="s">
        <v>239</v>
      </c>
      <c r="B165" s="57" t="s">
        <v>92</v>
      </c>
      <c r="C165" s="57" t="s">
        <v>85</v>
      </c>
      <c r="D165" s="57" t="s">
        <v>90</v>
      </c>
      <c r="E165" s="57" t="s">
        <v>88</v>
      </c>
      <c r="F165" s="57" t="s">
        <v>85</v>
      </c>
      <c r="G165" s="108" t="s">
        <v>345</v>
      </c>
      <c r="H165" s="57" t="s">
        <v>96</v>
      </c>
      <c r="I165" s="43">
        <f>I166</f>
        <v>1178.3</v>
      </c>
      <c r="J165" s="43">
        <f>J166</f>
        <v>8817.1</v>
      </c>
    </row>
    <row r="166" spans="1:10" ht="25.5" x14ac:dyDescent="0.25">
      <c r="A166" s="45" t="s">
        <v>155</v>
      </c>
      <c r="B166" s="57" t="s">
        <v>92</v>
      </c>
      <c r="C166" s="57" t="s">
        <v>85</v>
      </c>
      <c r="D166" s="57" t="s">
        <v>90</v>
      </c>
      <c r="E166" s="57" t="s">
        <v>88</v>
      </c>
      <c r="F166" s="57" t="s">
        <v>85</v>
      </c>
      <c r="G166" s="108" t="s">
        <v>345</v>
      </c>
      <c r="H166" s="57" t="s">
        <v>97</v>
      </c>
      <c r="I166" s="43">
        <v>1178.3</v>
      </c>
      <c r="J166" s="43">
        <v>8817.1</v>
      </c>
    </row>
    <row r="167" spans="1:10" ht="64.5" x14ac:dyDescent="0.25">
      <c r="A167" s="107" t="s">
        <v>248</v>
      </c>
      <c r="B167" s="109" t="s">
        <v>92</v>
      </c>
      <c r="C167" s="108" t="s">
        <v>85</v>
      </c>
      <c r="D167" s="108" t="s">
        <v>90</v>
      </c>
      <c r="E167" s="108" t="s">
        <v>88</v>
      </c>
      <c r="F167" s="108" t="s">
        <v>85</v>
      </c>
      <c r="G167" s="108" t="s">
        <v>249</v>
      </c>
      <c r="H167" s="57" t="s">
        <v>84</v>
      </c>
      <c r="I167" s="43">
        <f>I168</f>
        <v>300</v>
      </c>
      <c r="J167" s="43">
        <f>J168</f>
        <v>300</v>
      </c>
    </row>
    <row r="168" spans="1:10" ht="25.5" x14ac:dyDescent="0.25">
      <c r="A168" s="65" t="s">
        <v>239</v>
      </c>
      <c r="B168" s="109" t="s">
        <v>92</v>
      </c>
      <c r="C168" s="108" t="s">
        <v>85</v>
      </c>
      <c r="D168" s="108" t="s">
        <v>90</v>
      </c>
      <c r="E168" s="108" t="s">
        <v>88</v>
      </c>
      <c r="F168" s="108" t="s">
        <v>85</v>
      </c>
      <c r="G168" s="108" t="s">
        <v>249</v>
      </c>
      <c r="H168" s="57" t="s">
        <v>96</v>
      </c>
      <c r="I168" s="43">
        <f>I169</f>
        <v>300</v>
      </c>
      <c r="J168" s="43">
        <f>J169</f>
        <v>300</v>
      </c>
    </row>
    <row r="169" spans="1:10" ht="25.5" x14ac:dyDescent="0.25">
      <c r="A169" s="45" t="s">
        <v>155</v>
      </c>
      <c r="B169" s="109" t="s">
        <v>92</v>
      </c>
      <c r="C169" s="108" t="s">
        <v>85</v>
      </c>
      <c r="D169" s="108" t="s">
        <v>90</v>
      </c>
      <c r="E169" s="108" t="s">
        <v>88</v>
      </c>
      <c r="F169" s="108" t="s">
        <v>85</v>
      </c>
      <c r="G169" s="108" t="s">
        <v>249</v>
      </c>
      <c r="H169" s="57" t="s">
        <v>97</v>
      </c>
      <c r="I169" s="43">
        <v>300</v>
      </c>
      <c r="J169" s="43">
        <v>300</v>
      </c>
    </row>
    <row r="170" spans="1:10" ht="26.25" x14ac:dyDescent="0.25">
      <c r="A170" s="48" t="s">
        <v>70</v>
      </c>
      <c r="B170" s="71" t="s">
        <v>92</v>
      </c>
      <c r="C170" s="71" t="s">
        <v>85</v>
      </c>
      <c r="D170" s="71" t="s">
        <v>90</v>
      </c>
      <c r="E170" s="71" t="s">
        <v>103</v>
      </c>
      <c r="F170" s="71" t="s">
        <v>82</v>
      </c>
      <c r="G170" s="71" t="s">
        <v>178</v>
      </c>
      <c r="H170" s="71" t="s">
        <v>84</v>
      </c>
      <c r="I170" s="43">
        <f t="shared" ref="I170:J171" si="21">I171</f>
        <v>8354.7000000000007</v>
      </c>
      <c r="J170" s="43">
        <f t="shared" si="21"/>
        <v>20</v>
      </c>
    </row>
    <row r="171" spans="1:10" ht="51.75" x14ac:dyDescent="0.25">
      <c r="A171" s="48" t="s">
        <v>340</v>
      </c>
      <c r="B171" s="57" t="s">
        <v>92</v>
      </c>
      <c r="C171" s="57" t="s">
        <v>85</v>
      </c>
      <c r="D171" s="57" t="s">
        <v>90</v>
      </c>
      <c r="E171" s="57" t="s">
        <v>103</v>
      </c>
      <c r="F171" s="57" t="s">
        <v>87</v>
      </c>
      <c r="G171" s="57" t="s">
        <v>178</v>
      </c>
      <c r="H171" s="57" t="s">
        <v>84</v>
      </c>
      <c r="I171" s="43">
        <f t="shared" si="21"/>
        <v>8354.7000000000007</v>
      </c>
      <c r="J171" s="43">
        <f t="shared" si="21"/>
        <v>20</v>
      </c>
    </row>
    <row r="172" spans="1:10" ht="39" x14ac:dyDescent="0.25">
      <c r="A172" s="48" t="s">
        <v>341</v>
      </c>
      <c r="B172" s="57" t="s">
        <v>92</v>
      </c>
      <c r="C172" s="57" t="s">
        <v>85</v>
      </c>
      <c r="D172" s="57" t="s">
        <v>90</v>
      </c>
      <c r="E172" s="57" t="s">
        <v>103</v>
      </c>
      <c r="F172" s="57" t="s">
        <v>87</v>
      </c>
      <c r="G172" s="57" t="s">
        <v>196</v>
      </c>
      <c r="H172" s="57" t="s">
        <v>84</v>
      </c>
      <c r="I172" s="43">
        <f>I173</f>
        <v>8354.7000000000007</v>
      </c>
      <c r="J172" s="43">
        <f>J173</f>
        <v>20</v>
      </c>
    </row>
    <row r="173" spans="1:10" x14ac:dyDescent="0.25">
      <c r="A173" s="37" t="s">
        <v>50</v>
      </c>
      <c r="B173" s="57" t="s">
        <v>92</v>
      </c>
      <c r="C173" s="57" t="s">
        <v>85</v>
      </c>
      <c r="D173" s="57" t="s">
        <v>90</v>
      </c>
      <c r="E173" s="57" t="s">
        <v>103</v>
      </c>
      <c r="F173" s="57" t="s">
        <v>87</v>
      </c>
      <c r="G173" s="57" t="s">
        <v>196</v>
      </c>
      <c r="H173" s="57" t="s">
        <v>101</v>
      </c>
      <c r="I173" s="43">
        <f>I174</f>
        <v>8354.7000000000007</v>
      </c>
      <c r="J173" s="43">
        <f>J174</f>
        <v>20</v>
      </c>
    </row>
    <row r="174" spans="1:10" ht="51.75" x14ac:dyDescent="0.25">
      <c r="A174" s="48" t="s">
        <v>264</v>
      </c>
      <c r="B174" s="57" t="s">
        <v>92</v>
      </c>
      <c r="C174" s="57" t="s">
        <v>85</v>
      </c>
      <c r="D174" s="57" t="s">
        <v>90</v>
      </c>
      <c r="E174" s="57" t="s">
        <v>103</v>
      </c>
      <c r="F174" s="57" t="s">
        <v>87</v>
      </c>
      <c r="G174" s="57" t="s">
        <v>196</v>
      </c>
      <c r="H174" s="57" t="s">
        <v>229</v>
      </c>
      <c r="I174" s="43">
        <v>8354.7000000000007</v>
      </c>
      <c r="J174" s="43">
        <v>20</v>
      </c>
    </row>
    <row r="175" spans="1:10" x14ac:dyDescent="0.25">
      <c r="A175" s="44" t="s">
        <v>72</v>
      </c>
      <c r="B175" s="34" t="s">
        <v>92</v>
      </c>
      <c r="C175" s="34" t="s">
        <v>89</v>
      </c>
      <c r="D175" s="34" t="s">
        <v>82</v>
      </c>
      <c r="E175" s="34" t="s">
        <v>86</v>
      </c>
      <c r="F175" s="34" t="s">
        <v>82</v>
      </c>
      <c r="G175" s="34" t="s">
        <v>178</v>
      </c>
      <c r="H175" s="34" t="s">
        <v>84</v>
      </c>
      <c r="I175" s="30">
        <f>I176</f>
        <v>691.7</v>
      </c>
      <c r="J175" s="30">
        <f>J176</f>
        <v>691.7</v>
      </c>
    </row>
    <row r="176" spans="1:10" ht="39" x14ac:dyDescent="0.25">
      <c r="A176" s="37" t="s">
        <v>334</v>
      </c>
      <c r="B176" s="32" t="s">
        <v>92</v>
      </c>
      <c r="C176" s="32" t="s">
        <v>89</v>
      </c>
      <c r="D176" s="57" t="s">
        <v>221</v>
      </c>
      <c r="E176" s="57" t="s">
        <v>86</v>
      </c>
      <c r="F176" s="57" t="s">
        <v>82</v>
      </c>
      <c r="G176" s="57" t="s">
        <v>178</v>
      </c>
      <c r="H176" s="32" t="s">
        <v>84</v>
      </c>
      <c r="I176" s="31">
        <f t="shared" ref="I176:J180" si="22">I177</f>
        <v>691.7</v>
      </c>
      <c r="J176" s="31">
        <f t="shared" si="22"/>
        <v>691.7</v>
      </c>
    </row>
    <row r="177" spans="1:10" x14ac:dyDescent="0.25">
      <c r="A177" s="37" t="s">
        <v>65</v>
      </c>
      <c r="B177" s="57" t="s">
        <v>92</v>
      </c>
      <c r="C177" s="57" t="s">
        <v>89</v>
      </c>
      <c r="D177" s="57" t="s">
        <v>221</v>
      </c>
      <c r="E177" s="57" t="s">
        <v>98</v>
      </c>
      <c r="F177" s="57" t="s">
        <v>82</v>
      </c>
      <c r="G177" s="57" t="s">
        <v>178</v>
      </c>
      <c r="H177" s="32" t="s">
        <v>84</v>
      </c>
      <c r="I177" s="31">
        <f t="shared" si="22"/>
        <v>691.7</v>
      </c>
      <c r="J177" s="31">
        <f t="shared" si="22"/>
        <v>691.7</v>
      </c>
    </row>
    <row r="178" spans="1:10" ht="26.25" x14ac:dyDescent="0.25">
      <c r="A178" s="37" t="s">
        <v>222</v>
      </c>
      <c r="B178" s="57" t="s">
        <v>92</v>
      </c>
      <c r="C178" s="57" t="s">
        <v>89</v>
      </c>
      <c r="D178" s="57" t="s">
        <v>221</v>
      </c>
      <c r="E178" s="57" t="s">
        <v>98</v>
      </c>
      <c r="F178" s="57" t="s">
        <v>85</v>
      </c>
      <c r="G178" s="57" t="s">
        <v>178</v>
      </c>
      <c r="H178" s="32" t="s">
        <v>84</v>
      </c>
      <c r="I178" s="31">
        <f t="shared" si="22"/>
        <v>691.7</v>
      </c>
      <c r="J178" s="31">
        <f t="shared" si="22"/>
        <v>691.7</v>
      </c>
    </row>
    <row r="179" spans="1:10" x14ac:dyDescent="0.25">
      <c r="A179" s="37" t="s">
        <v>219</v>
      </c>
      <c r="B179" s="57" t="s">
        <v>92</v>
      </c>
      <c r="C179" s="57" t="s">
        <v>89</v>
      </c>
      <c r="D179" s="57" t="s">
        <v>221</v>
      </c>
      <c r="E179" s="57" t="s">
        <v>98</v>
      </c>
      <c r="F179" s="57" t="s">
        <v>85</v>
      </c>
      <c r="G179" s="57" t="s">
        <v>196</v>
      </c>
      <c r="H179" s="32" t="s">
        <v>84</v>
      </c>
      <c r="I179" s="31">
        <f t="shared" si="22"/>
        <v>691.7</v>
      </c>
      <c r="J179" s="31">
        <f t="shared" si="22"/>
        <v>691.7</v>
      </c>
    </row>
    <row r="180" spans="1:10" ht="26.25" x14ac:dyDescent="0.25">
      <c r="A180" s="37" t="s">
        <v>239</v>
      </c>
      <c r="B180" s="57" t="s">
        <v>92</v>
      </c>
      <c r="C180" s="57" t="s">
        <v>89</v>
      </c>
      <c r="D180" s="57" t="s">
        <v>221</v>
      </c>
      <c r="E180" s="57" t="s">
        <v>98</v>
      </c>
      <c r="F180" s="57" t="s">
        <v>85</v>
      </c>
      <c r="G180" s="57" t="s">
        <v>196</v>
      </c>
      <c r="H180" s="32" t="s">
        <v>96</v>
      </c>
      <c r="I180" s="31">
        <f t="shared" si="22"/>
        <v>691.7</v>
      </c>
      <c r="J180" s="31">
        <f t="shared" si="22"/>
        <v>691.7</v>
      </c>
    </row>
    <row r="181" spans="1:10" ht="26.25" x14ac:dyDescent="0.25">
      <c r="A181" s="37" t="s">
        <v>155</v>
      </c>
      <c r="B181" s="32" t="s">
        <v>92</v>
      </c>
      <c r="C181" s="32" t="s">
        <v>89</v>
      </c>
      <c r="D181" s="57" t="s">
        <v>221</v>
      </c>
      <c r="E181" s="57" t="s">
        <v>98</v>
      </c>
      <c r="F181" s="57" t="s">
        <v>85</v>
      </c>
      <c r="G181" s="57" t="s">
        <v>196</v>
      </c>
      <c r="H181" s="32" t="s">
        <v>97</v>
      </c>
      <c r="I181" s="31">
        <v>691.7</v>
      </c>
      <c r="J181" s="31">
        <v>691.7</v>
      </c>
    </row>
    <row r="182" spans="1:10" x14ac:dyDescent="0.25">
      <c r="A182" s="141" t="s">
        <v>348</v>
      </c>
      <c r="B182" s="145" t="s">
        <v>93</v>
      </c>
      <c r="C182" s="142" t="s">
        <v>82</v>
      </c>
      <c r="D182" s="142" t="s">
        <v>82</v>
      </c>
      <c r="E182" s="142" t="s">
        <v>86</v>
      </c>
      <c r="F182" s="142" t="s">
        <v>82</v>
      </c>
      <c r="G182" s="142" t="s">
        <v>178</v>
      </c>
      <c r="H182" s="142" t="s">
        <v>84</v>
      </c>
      <c r="I182" s="38">
        <f t="shared" ref="I182:J187" si="23">I183</f>
        <v>50</v>
      </c>
      <c r="J182" s="38">
        <f t="shared" si="23"/>
        <v>50</v>
      </c>
    </row>
    <row r="183" spans="1:10" x14ac:dyDescent="0.25">
      <c r="A183" s="39" t="s">
        <v>349</v>
      </c>
      <c r="B183" s="143" t="s">
        <v>93</v>
      </c>
      <c r="C183" s="144" t="s">
        <v>81</v>
      </c>
      <c r="D183" s="144" t="s">
        <v>82</v>
      </c>
      <c r="E183" s="144" t="s">
        <v>86</v>
      </c>
      <c r="F183" s="144" t="s">
        <v>82</v>
      </c>
      <c r="G183" s="144" t="s">
        <v>178</v>
      </c>
      <c r="H183" s="144" t="s">
        <v>84</v>
      </c>
      <c r="I183" s="30">
        <f t="shared" si="23"/>
        <v>50</v>
      </c>
      <c r="J183" s="30">
        <f t="shared" si="23"/>
        <v>50</v>
      </c>
    </row>
    <row r="184" spans="1:10" ht="39" x14ac:dyDescent="0.25">
      <c r="A184" s="37" t="s">
        <v>350</v>
      </c>
      <c r="B184" s="138" t="s">
        <v>93</v>
      </c>
      <c r="C184" s="139" t="s">
        <v>81</v>
      </c>
      <c r="D184" s="139" t="s">
        <v>89</v>
      </c>
      <c r="E184" s="139" t="s">
        <v>86</v>
      </c>
      <c r="F184" s="139" t="s">
        <v>82</v>
      </c>
      <c r="G184" s="139" t="s">
        <v>178</v>
      </c>
      <c r="H184" s="139" t="s">
        <v>84</v>
      </c>
      <c r="I184" s="31">
        <f t="shared" si="23"/>
        <v>50</v>
      </c>
      <c r="J184" s="31">
        <f t="shared" si="23"/>
        <v>50</v>
      </c>
    </row>
    <row r="185" spans="1:10" ht="26.25" x14ac:dyDescent="0.25">
      <c r="A185" s="37" t="s">
        <v>351</v>
      </c>
      <c r="B185" s="138" t="s">
        <v>93</v>
      </c>
      <c r="C185" s="139" t="s">
        <v>81</v>
      </c>
      <c r="D185" s="139" t="s">
        <v>89</v>
      </c>
      <c r="E185" s="139" t="s">
        <v>343</v>
      </c>
      <c r="F185" s="139" t="s">
        <v>82</v>
      </c>
      <c r="G185" s="139" t="s">
        <v>178</v>
      </c>
      <c r="H185" s="139" t="s">
        <v>84</v>
      </c>
      <c r="I185" s="31">
        <f t="shared" si="23"/>
        <v>50</v>
      </c>
      <c r="J185" s="31">
        <f t="shared" si="23"/>
        <v>50</v>
      </c>
    </row>
    <row r="186" spans="1:10" ht="51.75" x14ac:dyDescent="0.25">
      <c r="A186" s="37" t="s">
        <v>352</v>
      </c>
      <c r="B186" s="138" t="s">
        <v>93</v>
      </c>
      <c r="C186" s="139" t="s">
        <v>81</v>
      </c>
      <c r="D186" s="139" t="s">
        <v>89</v>
      </c>
      <c r="E186" s="139" t="s">
        <v>343</v>
      </c>
      <c r="F186" s="139" t="s">
        <v>81</v>
      </c>
      <c r="G186" s="139" t="s">
        <v>178</v>
      </c>
      <c r="H186" s="139" t="s">
        <v>84</v>
      </c>
      <c r="I186" s="31">
        <f t="shared" si="23"/>
        <v>50</v>
      </c>
      <c r="J186" s="31">
        <f t="shared" si="23"/>
        <v>50</v>
      </c>
    </row>
    <row r="187" spans="1:10" x14ac:dyDescent="0.25">
      <c r="A187" s="37" t="s">
        <v>353</v>
      </c>
      <c r="B187" s="138" t="s">
        <v>93</v>
      </c>
      <c r="C187" s="139" t="s">
        <v>81</v>
      </c>
      <c r="D187" s="139" t="s">
        <v>89</v>
      </c>
      <c r="E187" s="139" t="s">
        <v>343</v>
      </c>
      <c r="F187" s="139" t="s">
        <v>81</v>
      </c>
      <c r="G187" s="139" t="s">
        <v>209</v>
      </c>
      <c r="H187" s="139" t="s">
        <v>84</v>
      </c>
      <c r="I187" s="31">
        <f t="shared" si="23"/>
        <v>50</v>
      </c>
      <c r="J187" s="31">
        <f t="shared" si="23"/>
        <v>50</v>
      </c>
    </row>
    <row r="188" spans="1:10" ht="26.25" x14ac:dyDescent="0.25">
      <c r="A188" s="37" t="s">
        <v>239</v>
      </c>
      <c r="B188" s="138" t="s">
        <v>93</v>
      </c>
      <c r="C188" s="139" t="s">
        <v>81</v>
      </c>
      <c r="D188" s="139" t="s">
        <v>89</v>
      </c>
      <c r="E188" s="139" t="s">
        <v>343</v>
      </c>
      <c r="F188" s="139" t="s">
        <v>81</v>
      </c>
      <c r="G188" s="139" t="s">
        <v>209</v>
      </c>
      <c r="H188" s="139" t="s">
        <v>96</v>
      </c>
      <c r="I188" s="31">
        <f>I189</f>
        <v>50</v>
      </c>
      <c r="J188" s="31">
        <f>J189</f>
        <v>50</v>
      </c>
    </row>
    <row r="189" spans="1:10" ht="26.25" x14ac:dyDescent="0.25">
      <c r="A189" s="107" t="s">
        <v>155</v>
      </c>
      <c r="B189" s="138" t="s">
        <v>93</v>
      </c>
      <c r="C189" s="139" t="s">
        <v>81</v>
      </c>
      <c r="D189" s="139" t="s">
        <v>89</v>
      </c>
      <c r="E189" s="139" t="s">
        <v>343</v>
      </c>
      <c r="F189" s="139" t="s">
        <v>81</v>
      </c>
      <c r="G189" s="139" t="s">
        <v>209</v>
      </c>
      <c r="H189" s="139" t="s">
        <v>97</v>
      </c>
      <c r="I189" s="31">
        <v>50</v>
      </c>
      <c r="J189" s="31">
        <v>50</v>
      </c>
    </row>
    <row r="190" spans="1:10" x14ac:dyDescent="0.25">
      <c r="A190" s="61" t="s">
        <v>73</v>
      </c>
      <c r="B190" s="62" t="s">
        <v>197</v>
      </c>
      <c r="C190" s="62" t="s">
        <v>82</v>
      </c>
      <c r="D190" s="62" t="s">
        <v>82</v>
      </c>
      <c r="E190" s="62" t="s">
        <v>86</v>
      </c>
      <c r="F190" s="62" t="s">
        <v>82</v>
      </c>
      <c r="G190" s="62" t="s">
        <v>178</v>
      </c>
      <c r="H190" s="62" t="s">
        <v>84</v>
      </c>
      <c r="I190" s="38">
        <f>I191</f>
        <v>180</v>
      </c>
      <c r="J190" s="38">
        <f>J191</f>
        <v>180</v>
      </c>
    </row>
    <row r="191" spans="1:10" x14ac:dyDescent="0.25">
      <c r="A191" s="39" t="s">
        <v>74</v>
      </c>
      <c r="B191" s="34" t="s">
        <v>197</v>
      </c>
      <c r="C191" s="34" t="s">
        <v>81</v>
      </c>
      <c r="D191" s="34" t="s">
        <v>82</v>
      </c>
      <c r="E191" s="34" t="s">
        <v>86</v>
      </c>
      <c r="F191" s="34" t="s">
        <v>82</v>
      </c>
      <c r="G191" s="34" t="s">
        <v>178</v>
      </c>
      <c r="H191" s="34" t="s">
        <v>84</v>
      </c>
      <c r="I191" s="30">
        <f>I192</f>
        <v>180</v>
      </c>
      <c r="J191" s="30">
        <f>J192</f>
        <v>180</v>
      </c>
    </row>
    <row r="192" spans="1:10" ht="39" x14ac:dyDescent="0.25">
      <c r="A192" s="66" t="s">
        <v>316</v>
      </c>
      <c r="B192" s="32" t="s">
        <v>197</v>
      </c>
      <c r="C192" s="32" t="s">
        <v>81</v>
      </c>
      <c r="D192" s="32" t="s">
        <v>315</v>
      </c>
      <c r="E192" s="32" t="s">
        <v>86</v>
      </c>
      <c r="F192" s="32" t="s">
        <v>82</v>
      </c>
      <c r="G192" s="32" t="s">
        <v>178</v>
      </c>
      <c r="H192" s="32" t="s">
        <v>84</v>
      </c>
      <c r="I192" s="31">
        <f t="shared" ref="I192:J195" si="24">I193</f>
        <v>180</v>
      </c>
      <c r="J192" s="31">
        <f t="shared" si="24"/>
        <v>180</v>
      </c>
    </row>
    <row r="193" spans="1:10" ht="39" x14ac:dyDescent="0.25">
      <c r="A193" s="64" t="s">
        <v>179</v>
      </c>
      <c r="B193" s="32" t="s">
        <v>197</v>
      </c>
      <c r="C193" s="32" t="s">
        <v>81</v>
      </c>
      <c r="D193" s="32" t="s">
        <v>315</v>
      </c>
      <c r="E193" s="32" t="s">
        <v>88</v>
      </c>
      <c r="F193" s="32" t="s">
        <v>82</v>
      </c>
      <c r="G193" s="32" t="s">
        <v>178</v>
      </c>
      <c r="H193" s="32" t="s">
        <v>84</v>
      </c>
      <c r="I193" s="31">
        <f t="shared" si="24"/>
        <v>180</v>
      </c>
      <c r="J193" s="31">
        <f t="shared" si="24"/>
        <v>180</v>
      </c>
    </row>
    <row r="194" spans="1:10" ht="39" x14ac:dyDescent="0.25">
      <c r="A194" s="64" t="s">
        <v>326</v>
      </c>
      <c r="B194" s="32" t="s">
        <v>197</v>
      </c>
      <c r="C194" s="32" t="s">
        <v>81</v>
      </c>
      <c r="D194" s="32" t="s">
        <v>315</v>
      </c>
      <c r="E194" s="32" t="s">
        <v>88</v>
      </c>
      <c r="F194" s="32" t="s">
        <v>89</v>
      </c>
      <c r="G194" s="32" t="s">
        <v>178</v>
      </c>
      <c r="H194" s="32" t="s">
        <v>84</v>
      </c>
      <c r="I194" s="31">
        <f t="shared" si="24"/>
        <v>180</v>
      </c>
      <c r="J194" s="31">
        <f t="shared" si="24"/>
        <v>180</v>
      </c>
    </row>
    <row r="195" spans="1:10" x14ac:dyDescent="0.25">
      <c r="A195" s="37" t="s">
        <v>55</v>
      </c>
      <c r="B195" s="32" t="s">
        <v>197</v>
      </c>
      <c r="C195" s="32" t="s">
        <v>81</v>
      </c>
      <c r="D195" s="32" t="s">
        <v>315</v>
      </c>
      <c r="E195" s="32" t="s">
        <v>88</v>
      </c>
      <c r="F195" s="32" t="s">
        <v>89</v>
      </c>
      <c r="G195" s="32" t="s">
        <v>209</v>
      </c>
      <c r="H195" s="32" t="s">
        <v>84</v>
      </c>
      <c r="I195" s="31">
        <f t="shared" si="24"/>
        <v>180</v>
      </c>
      <c r="J195" s="31">
        <f t="shared" si="24"/>
        <v>180</v>
      </c>
    </row>
    <row r="196" spans="1:10" x14ac:dyDescent="0.25">
      <c r="A196" s="37" t="s">
        <v>75</v>
      </c>
      <c r="B196" s="32" t="s">
        <v>197</v>
      </c>
      <c r="C196" s="32" t="s">
        <v>81</v>
      </c>
      <c r="D196" s="32" t="s">
        <v>315</v>
      </c>
      <c r="E196" s="32" t="s">
        <v>88</v>
      </c>
      <c r="F196" s="32" t="s">
        <v>89</v>
      </c>
      <c r="G196" s="32" t="s">
        <v>209</v>
      </c>
      <c r="H196" s="32" t="s">
        <v>241</v>
      </c>
      <c r="I196" s="31">
        <f>I197</f>
        <v>180</v>
      </c>
      <c r="J196" s="31">
        <f>J197</f>
        <v>180</v>
      </c>
    </row>
    <row r="197" spans="1:10" ht="26.25" x14ac:dyDescent="0.25">
      <c r="A197" s="37" t="s">
        <v>76</v>
      </c>
      <c r="B197" s="32" t="s">
        <v>197</v>
      </c>
      <c r="C197" s="32" t="s">
        <v>81</v>
      </c>
      <c r="D197" s="32" t="s">
        <v>315</v>
      </c>
      <c r="E197" s="32" t="s">
        <v>88</v>
      </c>
      <c r="F197" s="32" t="s">
        <v>89</v>
      </c>
      <c r="G197" s="32" t="s">
        <v>209</v>
      </c>
      <c r="H197" s="32" t="s">
        <v>234</v>
      </c>
      <c r="I197" s="31">
        <v>180</v>
      </c>
      <c r="J197" s="31">
        <v>180</v>
      </c>
    </row>
    <row r="198" spans="1:10" x14ac:dyDescent="0.25">
      <c r="A198" s="146" t="s">
        <v>354</v>
      </c>
      <c r="B198" s="145" t="s">
        <v>189</v>
      </c>
      <c r="C198" s="142" t="s">
        <v>82</v>
      </c>
      <c r="D198" s="142" t="s">
        <v>82</v>
      </c>
      <c r="E198" s="142" t="s">
        <v>86</v>
      </c>
      <c r="F198" s="142" t="s">
        <v>82</v>
      </c>
      <c r="G198" s="142" t="s">
        <v>178</v>
      </c>
      <c r="H198" s="145" t="s">
        <v>84</v>
      </c>
      <c r="I198" s="38">
        <f t="shared" ref="I198:J203" si="25">I199</f>
        <v>60</v>
      </c>
      <c r="J198" s="38">
        <f t="shared" si="25"/>
        <v>60</v>
      </c>
    </row>
    <row r="199" spans="1:10" x14ac:dyDescent="0.25">
      <c r="A199" s="134" t="s">
        <v>355</v>
      </c>
      <c r="B199" s="147" t="s">
        <v>189</v>
      </c>
      <c r="C199" s="144" t="s">
        <v>81</v>
      </c>
      <c r="D199" s="144" t="s">
        <v>82</v>
      </c>
      <c r="E199" s="144" t="s">
        <v>86</v>
      </c>
      <c r="F199" s="144" t="s">
        <v>82</v>
      </c>
      <c r="G199" s="144" t="s">
        <v>178</v>
      </c>
      <c r="H199" s="143" t="s">
        <v>84</v>
      </c>
      <c r="I199" s="30">
        <f t="shared" si="25"/>
        <v>60</v>
      </c>
      <c r="J199" s="30">
        <f t="shared" si="25"/>
        <v>60</v>
      </c>
    </row>
    <row r="200" spans="1:10" ht="39" x14ac:dyDescent="0.25">
      <c r="A200" s="107" t="s">
        <v>356</v>
      </c>
      <c r="B200" s="148" t="s">
        <v>189</v>
      </c>
      <c r="C200" s="139" t="s">
        <v>81</v>
      </c>
      <c r="D200" s="139" t="s">
        <v>87</v>
      </c>
      <c r="E200" s="139" t="s">
        <v>86</v>
      </c>
      <c r="F200" s="139" t="s">
        <v>82</v>
      </c>
      <c r="G200" s="139" t="s">
        <v>178</v>
      </c>
      <c r="H200" s="138" t="s">
        <v>84</v>
      </c>
      <c r="I200" s="31">
        <f t="shared" si="25"/>
        <v>60</v>
      </c>
      <c r="J200" s="31">
        <f t="shared" si="25"/>
        <v>60</v>
      </c>
    </row>
    <row r="201" spans="1:10" ht="26.25" x14ac:dyDescent="0.25">
      <c r="A201" s="107" t="s">
        <v>357</v>
      </c>
      <c r="B201" s="148" t="s">
        <v>189</v>
      </c>
      <c r="C201" s="139" t="s">
        <v>81</v>
      </c>
      <c r="D201" s="139" t="s">
        <v>87</v>
      </c>
      <c r="E201" s="139" t="s">
        <v>88</v>
      </c>
      <c r="F201" s="139" t="s">
        <v>82</v>
      </c>
      <c r="G201" s="139" t="s">
        <v>178</v>
      </c>
      <c r="H201" s="138" t="s">
        <v>84</v>
      </c>
      <c r="I201" s="31">
        <f t="shared" si="25"/>
        <v>60</v>
      </c>
      <c r="J201" s="31">
        <f t="shared" si="25"/>
        <v>60</v>
      </c>
    </row>
    <row r="202" spans="1:10" ht="39" x14ac:dyDescent="0.25">
      <c r="A202" s="107" t="s">
        <v>358</v>
      </c>
      <c r="B202" s="148" t="s">
        <v>189</v>
      </c>
      <c r="C202" s="139" t="s">
        <v>81</v>
      </c>
      <c r="D202" s="139" t="s">
        <v>87</v>
      </c>
      <c r="E202" s="139" t="s">
        <v>88</v>
      </c>
      <c r="F202" s="139" t="s">
        <v>81</v>
      </c>
      <c r="G202" s="139" t="s">
        <v>178</v>
      </c>
      <c r="H202" s="138" t="s">
        <v>84</v>
      </c>
      <c r="I202" s="31">
        <f t="shared" si="25"/>
        <v>60</v>
      </c>
      <c r="J202" s="31">
        <f t="shared" si="25"/>
        <v>60</v>
      </c>
    </row>
    <row r="203" spans="1:10" ht="39" x14ac:dyDescent="0.25">
      <c r="A203" s="107" t="s">
        <v>341</v>
      </c>
      <c r="B203" s="148" t="s">
        <v>189</v>
      </c>
      <c r="C203" s="139" t="s">
        <v>81</v>
      </c>
      <c r="D203" s="139" t="s">
        <v>87</v>
      </c>
      <c r="E203" s="139" t="s">
        <v>88</v>
      </c>
      <c r="F203" s="139" t="s">
        <v>81</v>
      </c>
      <c r="G203" s="139" t="s">
        <v>196</v>
      </c>
      <c r="H203" s="138" t="s">
        <v>84</v>
      </c>
      <c r="I203" s="31">
        <f t="shared" si="25"/>
        <v>60</v>
      </c>
      <c r="J203" s="31">
        <f t="shared" si="25"/>
        <v>60</v>
      </c>
    </row>
    <row r="204" spans="1:10" ht="26.25" x14ac:dyDescent="0.25">
      <c r="A204" s="37" t="s">
        <v>239</v>
      </c>
      <c r="B204" s="148" t="s">
        <v>189</v>
      </c>
      <c r="C204" s="139" t="s">
        <v>81</v>
      </c>
      <c r="D204" s="139" t="s">
        <v>87</v>
      </c>
      <c r="E204" s="139" t="s">
        <v>88</v>
      </c>
      <c r="F204" s="139" t="s">
        <v>81</v>
      </c>
      <c r="G204" s="139" t="s">
        <v>196</v>
      </c>
      <c r="H204" s="138" t="s">
        <v>96</v>
      </c>
      <c r="I204" s="31">
        <f>I205</f>
        <v>60</v>
      </c>
      <c r="J204" s="31">
        <f>J205</f>
        <v>60</v>
      </c>
    </row>
    <row r="205" spans="1:10" ht="26.25" x14ac:dyDescent="0.25">
      <c r="A205" s="107" t="s">
        <v>155</v>
      </c>
      <c r="B205" s="148" t="s">
        <v>189</v>
      </c>
      <c r="C205" s="139" t="s">
        <v>81</v>
      </c>
      <c r="D205" s="139" t="s">
        <v>87</v>
      </c>
      <c r="E205" s="139" t="s">
        <v>88</v>
      </c>
      <c r="F205" s="139" t="s">
        <v>81</v>
      </c>
      <c r="G205" s="139" t="s">
        <v>196</v>
      </c>
      <c r="H205" s="139" t="s">
        <v>97</v>
      </c>
      <c r="I205" s="31">
        <v>60</v>
      </c>
      <c r="J205" s="31">
        <v>60</v>
      </c>
    </row>
    <row r="206" spans="1:10" x14ac:dyDescent="0.25">
      <c r="A206" s="46" t="s">
        <v>78</v>
      </c>
      <c r="B206" s="70"/>
      <c r="C206" s="70"/>
      <c r="D206" s="32"/>
      <c r="E206" s="32"/>
      <c r="F206" s="32"/>
      <c r="G206" s="32"/>
      <c r="H206" s="70"/>
      <c r="I206" s="30">
        <f>I9+I85+I91+I106+I139+I190+I182+I198</f>
        <v>60315.1</v>
      </c>
      <c r="J206" s="30">
        <f>J9+J85+J91+J106+J139+J190+J182+J198</f>
        <v>61201.700000000004</v>
      </c>
    </row>
    <row r="207" spans="1:10" x14ac:dyDescent="0.25">
      <c r="I207" s="118"/>
      <c r="J207" s="118"/>
    </row>
    <row r="208" spans="1:10" x14ac:dyDescent="0.25">
      <c r="I208" s="118"/>
    </row>
  </sheetData>
  <mergeCells count="11">
    <mergeCell ref="J6:J7"/>
    <mergeCell ref="E1:J2"/>
    <mergeCell ref="A3:J3"/>
    <mergeCell ref="A1:A2"/>
    <mergeCell ref="A6:A7"/>
    <mergeCell ref="B6:B7"/>
    <mergeCell ref="C6:C7"/>
    <mergeCell ref="D6:G6"/>
    <mergeCell ref="H6:H7"/>
    <mergeCell ref="I6:I7"/>
    <mergeCell ref="A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3"/>
  <sheetViews>
    <sheetView topLeftCell="A46" workbookViewId="0">
      <selection activeCell="A52" sqref="A52"/>
    </sheetView>
  </sheetViews>
  <sheetFormatPr defaultRowHeight="15" x14ac:dyDescent="0.25"/>
  <cols>
    <col min="1" max="1" width="56" customWidth="1"/>
    <col min="2" max="2" width="5" bestFit="1" customWidth="1"/>
    <col min="3" max="3" width="4.42578125" bestFit="1" customWidth="1"/>
    <col min="4" max="4" width="5.28515625" customWidth="1"/>
    <col min="5" max="5" width="7.42578125" customWidth="1"/>
    <col min="6" max="6" width="6.5703125" customWidth="1"/>
  </cols>
  <sheetData>
    <row r="1" spans="1:7" ht="87" customHeight="1" x14ac:dyDescent="0.25">
      <c r="A1" s="3"/>
      <c r="B1" s="177"/>
      <c r="C1" s="189"/>
      <c r="D1" s="189"/>
      <c r="E1" s="177" t="s">
        <v>282</v>
      </c>
      <c r="F1" s="189"/>
      <c r="G1" s="189"/>
    </row>
    <row r="2" spans="1:7" ht="87" customHeight="1" x14ac:dyDescent="0.25">
      <c r="A2" s="188" t="s">
        <v>281</v>
      </c>
      <c r="B2" s="189"/>
      <c r="C2" s="189"/>
      <c r="D2" s="189"/>
      <c r="E2" s="173"/>
      <c r="F2" s="173"/>
      <c r="G2" s="173"/>
    </row>
    <row r="4" spans="1:7" x14ac:dyDescent="0.25">
      <c r="A4" s="186" t="s">
        <v>0</v>
      </c>
      <c r="B4" s="187"/>
      <c r="C4" s="187"/>
      <c r="D4" s="187"/>
      <c r="E4" s="173"/>
      <c r="F4" s="173"/>
      <c r="G4" s="173"/>
    </row>
    <row r="5" spans="1:7" x14ac:dyDescent="0.25">
      <c r="A5" s="179" t="s">
        <v>39</v>
      </c>
      <c r="B5" s="183" t="s">
        <v>42</v>
      </c>
      <c r="C5" s="183"/>
      <c r="D5" s="183"/>
      <c r="E5" s="183"/>
      <c r="F5" s="184" t="s">
        <v>43</v>
      </c>
      <c r="G5" s="180" t="s">
        <v>289</v>
      </c>
    </row>
    <row r="6" spans="1:7" x14ac:dyDescent="0.25">
      <c r="A6" s="179"/>
      <c r="B6" s="50" t="s">
        <v>44</v>
      </c>
      <c r="C6" s="50" t="s">
        <v>45</v>
      </c>
      <c r="D6" s="50" t="s">
        <v>237</v>
      </c>
      <c r="E6" s="50" t="s">
        <v>46</v>
      </c>
      <c r="F6" s="185"/>
      <c r="G6" s="181"/>
    </row>
    <row r="7" spans="1:7" x14ac:dyDescent="0.25">
      <c r="A7" s="72">
        <v>1</v>
      </c>
      <c r="B7" s="73" t="s">
        <v>95</v>
      </c>
      <c r="C7" s="73" t="s">
        <v>103</v>
      </c>
      <c r="D7" s="73">
        <v>4</v>
      </c>
      <c r="E7" s="73">
        <v>5</v>
      </c>
      <c r="F7" s="73">
        <v>6</v>
      </c>
      <c r="G7" s="73">
        <v>7</v>
      </c>
    </row>
    <row r="8" spans="1:7" s="9" customFormat="1" ht="26.25" x14ac:dyDescent="0.25">
      <c r="A8" s="40" t="s">
        <v>322</v>
      </c>
      <c r="B8" s="34" t="s">
        <v>85</v>
      </c>
      <c r="C8" s="34" t="s">
        <v>86</v>
      </c>
      <c r="D8" s="34" t="s">
        <v>82</v>
      </c>
      <c r="E8" s="34" t="s">
        <v>178</v>
      </c>
      <c r="F8" s="34" t="s">
        <v>84</v>
      </c>
      <c r="G8" s="30">
        <f t="shared" ref="G8:G10" si="0">G9</f>
        <v>648.5</v>
      </c>
    </row>
    <row r="9" spans="1:7" s="10" customFormat="1" x14ac:dyDescent="0.25">
      <c r="A9" s="41" t="s">
        <v>193</v>
      </c>
      <c r="B9" s="33" t="s">
        <v>85</v>
      </c>
      <c r="C9" s="33" t="s">
        <v>88</v>
      </c>
      <c r="D9" s="33" t="s">
        <v>82</v>
      </c>
      <c r="E9" s="33" t="s">
        <v>178</v>
      </c>
      <c r="F9" s="34" t="s">
        <v>84</v>
      </c>
      <c r="G9" s="31">
        <f t="shared" si="0"/>
        <v>648.5</v>
      </c>
    </row>
    <row r="10" spans="1:7" ht="26.25" x14ac:dyDescent="0.25">
      <c r="A10" s="41" t="s">
        <v>194</v>
      </c>
      <c r="B10" s="32" t="s">
        <v>85</v>
      </c>
      <c r="C10" s="32" t="s">
        <v>88</v>
      </c>
      <c r="D10" s="32" t="s">
        <v>81</v>
      </c>
      <c r="E10" s="32" t="s">
        <v>178</v>
      </c>
      <c r="F10" s="32" t="s">
        <v>84</v>
      </c>
      <c r="G10" s="31">
        <f t="shared" si="0"/>
        <v>648.5</v>
      </c>
    </row>
    <row r="11" spans="1:7" x14ac:dyDescent="0.25">
      <c r="A11" s="41" t="s">
        <v>195</v>
      </c>
      <c r="B11" s="32" t="s">
        <v>85</v>
      </c>
      <c r="C11" s="32" t="s">
        <v>88</v>
      </c>
      <c r="D11" s="32" t="s">
        <v>81</v>
      </c>
      <c r="E11" s="32" t="s">
        <v>196</v>
      </c>
      <c r="F11" s="32" t="s">
        <v>84</v>
      </c>
      <c r="G11" s="31">
        <f>G14+G12</f>
        <v>648.5</v>
      </c>
    </row>
    <row r="12" spans="1:7" ht="51" x14ac:dyDescent="0.25">
      <c r="A12" s="65" t="s">
        <v>238</v>
      </c>
      <c r="B12" s="105" t="s">
        <v>85</v>
      </c>
      <c r="C12" s="105" t="s">
        <v>88</v>
      </c>
      <c r="D12" s="105" t="s">
        <v>81</v>
      </c>
      <c r="E12" s="105" t="s">
        <v>196</v>
      </c>
      <c r="F12" s="105" t="s">
        <v>163</v>
      </c>
      <c r="G12" s="31">
        <f>G13</f>
        <v>588.4</v>
      </c>
    </row>
    <row r="13" spans="1:7" x14ac:dyDescent="0.25">
      <c r="A13" s="107" t="s">
        <v>56</v>
      </c>
      <c r="B13" s="105" t="s">
        <v>85</v>
      </c>
      <c r="C13" s="105" t="s">
        <v>88</v>
      </c>
      <c r="D13" s="105" t="s">
        <v>81</v>
      </c>
      <c r="E13" s="105" t="s">
        <v>196</v>
      </c>
      <c r="F13" s="105" t="s">
        <v>164</v>
      </c>
      <c r="G13" s="31">
        <v>588.4</v>
      </c>
    </row>
    <row r="14" spans="1:7" ht="25.5" x14ac:dyDescent="0.25">
      <c r="A14" s="65" t="s">
        <v>239</v>
      </c>
      <c r="B14" s="32" t="s">
        <v>85</v>
      </c>
      <c r="C14" s="32" t="s">
        <v>88</v>
      </c>
      <c r="D14" s="32" t="s">
        <v>81</v>
      </c>
      <c r="E14" s="32" t="s">
        <v>196</v>
      </c>
      <c r="F14" s="32" t="s">
        <v>96</v>
      </c>
      <c r="G14" s="31">
        <f>G15</f>
        <v>60.1</v>
      </c>
    </row>
    <row r="15" spans="1:7" s="9" customFormat="1" ht="26.25" x14ac:dyDescent="0.25">
      <c r="A15" s="37" t="s">
        <v>155</v>
      </c>
      <c r="B15" s="32" t="s">
        <v>85</v>
      </c>
      <c r="C15" s="32" t="s">
        <v>88</v>
      </c>
      <c r="D15" s="32" t="s">
        <v>81</v>
      </c>
      <c r="E15" s="32" t="s">
        <v>196</v>
      </c>
      <c r="F15" s="32" t="s">
        <v>97</v>
      </c>
      <c r="G15" s="31">
        <v>60.1</v>
      </c>
    </row>
    <row r="16" spans="1:7" s="10" customFormat="1" ht="26.25" x14ac:dyDescent="0.25">
      <c r="A16" s="39" t="s">
        <v>350</v>
      </c>
      <c r="B16" s="144" t="s">
        <v>89</v>
      </c>
      <c r="C16" s="144" t="s">
        <v>86</v>
      </c>
      <c r="D16" s="144" t="s">
        <v>82</v>
      </c>
      <c r="E16" s="144" t="s">
        <v>178</v>
      </c>
      <c r="F16" s="144" t="s">
        <v>84</v>
      </c>
      <c r="G16" s="30">
        <f t="shared" ref="G16:G19" si="1">G17</f>
        <v>50</v>
      </c>
    </row>
    <row r="17" spans="1:7" ht="26.25" x14ac:dyDescent="0.25">
      <c r="A17" s="37" t="s">
        <v>351</v>
      </c>
      <c r="B17" s="139" t="s">
        <v>89</v>
      </c>
      <c r="C17" s="139" t="s">
        <v>343</v>
      </c>
      <c r="D17" s="139" t="s">
        <v>82</v>
      </c>
      <c r="E17" s="139" t="s">
        <v>178</v>
      </c>
      <c r="F17" s="139" t="s">
        <v>84</v>
      </c>
      <c r="G17" s="31">
        <f t="shared" si="1"/>
        <v>50</v>
      </c>
    </row>
    <row r="18" spans="1:7" ht="37.5" customHeight="1" x14ac:dyDescent="0.25">
      <c r="A18" s="37" t="s">
        <v>352</v>
      </c>
      <c r="B18" s="139" t="s">
        <v>89</v>
      </c>
      <c r="C18" s="139" t="s">
        <v>343</v>
      </c>
      <c r="D18" s="139" t="s">
        <v>81</v>
      </c>
      <c r="E18" s="139" t="s">
        <v>178</v>
      </c>
      <c r="F18" s="139" t="s">
        <v>84</v>
      </c>
      <c r="G18" s="31">
        <f t="shared" si="1"/>
        <v>50</v>
      </c>
    </row>
    <row r="19" spans="1:7" x14ac:dyDescent="0.25">
      <c r="A19" s="37" t="s">
        <v>353</v>
      </c>
      <c r="B19" s="139" t="s">
        <v>89</v>
      </c>
      <c r="C19" s="139" t="s">
        <v>343</v>
      </c>
      <c r="D19" s="139" t="s">
        <v>81</v>
      </c>
      <c r="E19" s="139" t="s">
        <v>209</v>
      </c>
      <c r="F19" s="139" t="s">
        <v>84</v>
      </c>
      <c r="G19" s="31">
        <f t="shared" si="1"/>
        <v>50</v>
      </c>
    </row>
    <row r="20" spans="1:7" ht="26.25" x14ac:dyDescent="0.25">
      <c r="A20" s="37" t="s">
        <v>239</v>
      </c>
      <c r="B20" s="139" t="s">
        <v>89</v>
      </c>
      <c r="C20" s="139" t="s">
        <v>343</v>
      </c>
      <c r="D20" s="139" t="s">
        <v>81</v>
      </c>
      <c r="E20" s="139" t="s">
        <v>209</v>
      </c>
      <c r="F20" s="139" t="s">
        <v>96</v>
      </c>
      <c r="G20" s="31">
        <f>G21</f>
        <v>50</v>
      </c>
    </row>
    <row r="21" spans="1:7" ht="26.25" x14ac:dyDescent="0.25">
      <c r="A21" s="107" t="s">
        <v>155</v>
      </c>
      <c r="B21" s="139" t="s">
        <v>89</v>
      </c>
      <c r="C21" s="139" t="s">
        <v>343</v>
      </c>
      <c r="D21" s="139" t="s">
        <v>81</v>
      </c>
      <c r="E21" s="139" t="s">
        <v>209</v>
      </c>
      <c r="F21" s="139" t="s">
        <v>97</v>
      </c>
      <c r="G21" s="31">
        <v>50</v>
      </c>
    </row>
    <row r="22" spans="1:7" ht="39" x14ac:dyDescent="0.25">
      <c r="A22" s="134" t="s">
        <v>356</v>
      </c>
      <c r="B22" s="144" t="s">
        <v>87</v>
      </c>
      <c r="C22" s="144" t="s">
        <v>86</v>
      </c>
      <c r="D22" s="144" t="s">
        <v>82</v>
      </c>
      <c r="E22" s="144" t="s">
        <v>178</v>
      </c>
      <c r="F22" s="143" t="s">
        <v>84</v>
      </c>
      <c r="G22" s="30">
        <f t="shared" ref="G22:G25" si="2">G23</f>
        <v>60</v>
      </c>
    </row>
    <row r="23" spans="1:7" s="9" customFormat="1" ht="20.25" customHeight="1" x14ac:dyDescent="0.25">
      <c r="A23" s="107" t="s">
        <v>357</v>
      </c>
      <c r="B23" s="139" t="s">
        <v>87</v>
      </c>
      <c r="C23" s="139" t="s">
        <v>88</v>
      </c>
      <c r="D23" s="139" t="s">
        <v>82</v>
      </c>
      <c r="E23" s="139" t="s">
        <v>178</v>
      </c>
      <c r="F23" s="138" t="s">
        <v>84</v>
      </c>
      <c r="G23" s="31">
        <f t="shared" si="2"/>
        <v>60</v>
      </c>
    </row>
    <row r="24" spans="1:7" s="10" customFormat="1" ht="26.25" x14ac:dyDescent="0.25">
      <c r="A24" s="107" t="s">
        <v>358</v>
      </c>
      <c r="B24" s="139" t="s">
        <v>87</v>
      </c>
      <c r="C24" s="139" t="s">
        <v>88</v>
      </c>
      <c r="D24" s="139" t="s">
        <v>81</v>
      </c>
      <c r="E24" s="139" t="s">
        <v>178</v>
      </c>
      <c r="F24" s="138" t="s">
        <v>84</v>
      </c>
      <c r="G24" s="31">
        <f t="shared" si="2"/>
        <v>60</v>
      </c>
    </row>
    <row r="25" spans="1:7" ht="24.75" customHeight="1" x14ac:dyDescent="0.25">
      <c r="A25" s="107" t="s">
        <v>341</v>
      </c>
      <c r="B25" s="139" t="s">
        <v>87</v>
      </c>
      <c r="C25" s="139" t="s">
        <v>88</v>
      </c>
      <c r="D25" s="139" t="s">
        <v>81</v>
      </c>
      <c r="E25" s="139" t="s">
        <v>196</v>
      </c>
      <c r="F25" s="138" t="s">
        <v>84</v>
      </c>
      <c r="G25" s="31">
        <f t="shared" si="2"/>
        <v>60</v>
      </c>
    </row>
    <row r="26" spans="1:7" ht="26.25" x14ac:dyDescent="0.25">
      <c r="A26" s="37" t="s">
        <v>239</v>
      </c>
      <c r="B26" s="139" t="s">
        <v>87</v>
      </c>
      <c r="C26" s="139" t="s">
        <v>88</v>
      </c>
      <c r="D26" s="139" t="s">
        <v>81</v>
      </c>
      <c r="E26" s="139" t="s">
        <v>196</v>
      </c>
      <c r="F26" s="138" t="s">
        <v>96</v>
      </c>
      <c r="G26" s="31">
        <f>G27</f>
        <v>60</v>
      </c>
    </row>
    <row r="27" spans="1:7" ht="26.25" x14ac:dyDescent="0.25">
      <c r="A27" s="107" t="s">
        <v>155</v>
      </c>
      <c r="B27" s="139" t="s">
        <v>87</v>
      </c>
      <c r="C27" s="139" t="s">
        <v>88</v>
      </c>
      <c r="D27" s="139" t="s">
        <v>81</v>
      </c>
      <c r="E27" s="139" t="s">
        <v>196</v>
      </c>
      <c r="F27" s="139" t="s">
        <v>97</v>
      </c>
      <c r="G27" s="31">
        <v>60</v>
      </c>
    </row>
    <row r="28" spans="1:7" s="9" customFormat="1" ht="26.25" x14ac:dyDescent="0.25">
      <c r="A28" s="40" t="s">
        <v>333</v>
      </c>
      <c r="B28" s="34" t="s">
        <v>92</v>
      </c>
      <c r="C28" s="34" t="s">
        <v>86</v>
      </c>
      <c r="D28" s="34" t="s">
        <v>82</v>
      </c>
      <c r="E28" s="34" t="s">
        <v>178</v>
      </c>
      <c r="F28" s="34" t="s">
        <v>84</v>
      </c>
      <c r="G28" s="30">
        <f>G29</f>
        <v>4222.3</v>
      </c>
    </row>
    <row r="29" spans="1:7" s="9" customFormat="1" ht="26.25" x14ac:dyDescent="0.25">
      <c r="A29" s="41" t="s">
        <v>64</v>
      </c>
      <c r="B29" s="32" t="s">
        <v>92</v>
      </c>
      <c r="C29" s="32" t="s">
        <v>88</v>
      </c>
      <c r="D29" s="32" t="s">
        <v>82</v>
      </c>
      <c r="E29" s="32" t="s">
        <v>178</v>
      </c>
      <c r="F29" s="32" t="s">
        <v>84</v>
      </c>
      <c r="G29" s="31">
        <f t="shared" ref="G29" si="3">G30</f>
        <v>4222.3</v>
      </c>
    </row>
    <row r="30" spans="1:7" s="9" customFormat="1" ht="39" x14ac:dyDescent="0.25">
      <c r="A30" s="41" t="s">
        <v>220</v>
      </c>
      <c r="B30" s="32" t="s">
        <v>92</v>
      </c>
      <c r="C30" s="32" t="s">
        <v>88</v>
      </c>
      <c r="D30" s="32" t="s">
        <v>81</v>
      </c>
      <c r="E30" s="32" t="s">
        <v>178</v>
      </c>
      <c r="F30" s="32" t="s">
        <v>84</v>
      </c>
      <c r="G30" s="31">
        <f>G34+G31</f>
        <v>4222.3</v>
      </c>
    </row>
    <row r="31" spans="1:7" s="9" customFormat="1" ht="39" x14ac:dyDescent="0.25">
      <c r="A31" s="41" t="s">
        <v>245</v>
      </c>
      <c r="B31" s="32" t="s">
        <v>92</v>
      </c>
      <c r="C31" s="32" t="s">
        <v>88</v>
      </c>
      <c r="D31" s="32" t="s">
        <v>81</v>
      </c>
      <c r="E31" s="105" t="s">
        <v>244</v>
      </c>
      <c r="F31" s="32" t="s">
        <v>84</v>
      </c>
      <c r="G31" s="31">
        <f>G32</f>
        <v>3222.3</v>
      </c>
    </row>
    <row r="32" spans="1:7" s="9" customFormat="1" ht="51" x14ac:dyDescent="0.25">
      <c r="A32" s="65" t="s">
        <v>238</v>
      </c>
      <c r="B32" s="32" t="s">
        <v>92</v>
      </c>
      <c r="C32" s="32" t="s">
        <v>88</v>
      </c>
      <c r="D32" s="32" t="s">
        <v>81</v>
      </c>
      <c r="E32" s="105" t="s">
        <v>244</v>
      </c>
      <c r="F32" s="32" t="s">
        <v>163</v>
      </c>
      <c r="G32" s="31">
        <f>G33</f>
        <v>3222.3</v>
      </c>
    </row>
    <row r="33" spans="1:7" s="9" customFormat="1" x14ac:dyDescent="0.25">
      <c r="A33" s="37" t="s">
        <v>56</v>
      </c>
      <c r="B33" s="32" t="s">
        <v>92</v>
      </c>
      <c r="C33" s="32" t="s">
        <v>88</v>
      </c>
      <c r="D33" s="32" t="s">
        <v>81</v>
      </c>
      <c r="E33" s="105" t="s">
        <v>244</v>
      </c>
      <c r="F33" s="32" t="s">
        <v>164</v>
      </c>
      <c r="G33" s="31">
        <v>3222.3</v>
      </c>
    </row>
    <row r="34" spans="1:7" s="9" customFormat="1" ht="39" x14ac:dyDescent="0.25">
      <c r="A34" s="37" t="s">
        <v>332</v>
      </c>
      <c r="B34" s="32" t="s">
        <v>92</v>
      </c>
      <c r="C34" s="32" t="s">
        <v>88</v>
      </c>
      <c r="D34" s="32" t="s">
        <v>81</v>
      </c>
      <c r="E34" s="32" t="s">
        <v>331</v>
      </c>
      <c r="F34" s="32" t="s">
        <v>84</v>
      </c>
      <c r="G34" s="31">
        <f>G35</f>
        <v>1000</v>
      </c>
    </row>
    <row r="35" spans="1:7" s="9" customFormat="1" ht="51" x14ac:dyDescent="0.25">
      <c r="A35" s="65" t="s">
        <v>238</v>
      </c>
      <c r="B35" s="32" t="s">
        <v>92</v>
      </c>
      <c r="C35" s="32" t="s">
        <v>88</v>
      </c>
      <c r="D35" s="32" t="s">
        <v>81</v>
      </c>
      <c r="E35" s="32" t="s">
        <v>331</v>
      </c>
      <c r="F35" s="32" t="s">
        <v>163</v>
      </c>
      <c r="G35" s="31">
        <f>G36</f>
        <v>1000</v>
      </c>
    </row>
    <row r="36" spans="1:7" s="9" customFormat="1" x14ac:dyDescent="0.25">
      <c r="A36" s="37" t="s">
        <v>56</v>
      </c>
      <c r="B36" s="32" t="s">
        <v>92</v>
      </c>
      <c r="C36" s="32" t="s">
        <v>88</v>
      </c>
      <c r="D36" s="32" t="s">
        <v>81</v>
      </c>
      <c r="E36" s="32" t="s">
        <v>331</v>
      </c>
      <c r="F36" s="32" t="s">
        <v>164</v>
      </c>
      <c r="G36" s="31">
        <v>1000</v>
      </c>
    </row>
    <row r="37" spans="1:7" s="9" customFormat="1" ht="39" x14ac:dyDescent="0.25">
      <c r="A37" s="47" t="s">
        <v>339</v>
      </c>
      <c r="B37" s="58" t="s">
        <v>90</v>
      </c>
      <c r="C37" s="58" t="s">
        <v>86</v>
      </c>
      <c r="D37" s="58" t="s">
        <v>82</v>
      </c>
      <c r="E37" s="58" t="s">
        <v>178</v>
      </c>
      <c r="F37" s="58" t="s">
        <v>84</v>
      </c>
      <c r="G37" s="42">
        <f>G38+G46+G51+G56</f>
        <v>5290.2</v>
      </c>
    </row>
    <row r="38" spans="1:7" s="9" customFormat="1" ht="25.5" x14ac:dyDescent="0.25">
      <c r="A38" s="29" t="s">
        <v>154</v>
      </c>
      <c r="B38" s="57" t="s">
        <v>90</v>
      </c>
      <c r="C38" s="57" t="s">
        <v>88</v>
      </c>
      <c r="D38" s="57" t="s">
        <v>82</v>
      </c>
      <c r="E38" s="57" t="s">
        <v>178</v>
      </c>
      <c r="F38" s="57" t="s">
        <v>84</v>
      </c>
      <c r="G38" s="43">
        <f t="shared" ref="G38" si="4">G39</f>
        <v>315.8</v>
      </c>
    </row>
    <row r="39" spans="1:7" s="9" customFormat="1" ht="25.5" x14ac:dyDescent="0.25">
      <c r="A39" s="29" t="s">
        <v>230</v>
      </c>
      <c r="B39" s="57" t="s">
        <v>90</v>
      </c>
      <c r="C39" s="57" t="s">
        <v>88</v>
      </c>
      <c r="D39" s="57" t="s">
        <v>85</v>
      </c>
      <c r="E39" s="57" t="s">
        <v>178</v>
      </c>
      <c r="F39" s="57" t="s">
        <v>84</v>
      </c>
      <c r="G39" s="43">
        <f>G40+G43</f>
        <v>315.8</v>
      </c>
    </row>
    <row r="40" spans="1:7" s="9" customFormat="1" ht="64.5" x14ac:dyDescent="0.25">
      <c r="A40" s="37" t="s">
        <v>346</v>
      </c>
      <c r="B40" s="57" t="s">
        <v>90</v>
      </c>
      <c r="C40" s="57" t="s">
        <v>88</v>
      </c>
      <c r="D40" s="57" t="s">
        <v>85</v>
      </c>
      <c r="E40" s="108" t="s">
        <v>345</v>
      </c>
      <c r="F40" s="57" t="s">
        <v>84</v>
      </c>
      <c r="G40" s="43">
        <f>G41</f>
        <v>15.8</v>
      </c>
    </row>
    <row r="41" spans="1:7" s="9" customFormat="1" ht="25.5" x14ac:dyDescent="0.25">
      <c r="A41" s="65" t="s">
        <v>239</v>
      </c>
      <c r="B41" s="57" t="s">
        <v>90</v>
      </c>
      <c r="C41" s="57" t="s">
        <v>88</v>
      </c>
      <c r="D41" s="57" t="s">
        <v>85</v>
      </c>
      <c r="E41" s="108" t="s">
        <v>345</v>
      </c>
      <c r="F41" s="57" t="s">
        <v>96</v>
      </c>
      <c r="G41" s="43">
        <f>G42</f>
        <v>15.8</v>
      </c>
    </row>
    <row r="42" spans="1:7" s="9" customFormat="1" ht="25.5" x14ac:dyDescent="0.25">
      <c r="A42" s="45" t="s">
        <v>155</v>
      </c>
      <c r="B42" s="57" t="s">
        <v>90</v>
      </c>
      <c r="C42" s="57" t="s">
        <v>88</v>
      </c>
      <c r="D42" s="57" t="s">
        <v>85</v>
      </c>
      <c r="E42" s="108" t="s">
        <v>345</v>
      </c>
      <c r="F42" s="57" t="s">
        <v>97</v>
      </c>
      <c r="G42" s="43">
        <v>15.8</v>
      </c>
    </row>
    <row r="43" spans="1:7" s="9" customFormat="1" ht="51.75" x14ac:dyDescent="0.25">
      <c r="A43" s="107" t="s">
        <v>248</v>
      </c>
      <c r="B43" s="108" t="s">
        <v>90</v>
      </c>
      <c r="C43" s="108" t="s">
        <v>88</v>
      </c>
      <c r="D43" s="108" t="s">
        <v>85</v>
      </c>
      <c r="E43" s="108" t="s">
        <v>249</v>
      </c>
      <c r="F43" s="57" t="s">
        <v>84</v>
      </c>
      <c r="G43" s="43">
        <f>G44</f>
        <v>300</v>
      </c>
    </row>
    <row r="44" spans="1:7" s="10" customFormat="1" ht="25.5" x14ac:dyDescent="0.25">
      <c r="A44" s="65" t="s">
        <v>239</v>
      </c>
      <c r="B44" s="108" t="s">
        <v>90</v>
      </c>
      <c r="C44" s="108" t="s">
        <v>88</v>
      </c>
      <c r="D44" s="108" t="s">
        <v>85</v>
      </c>
      <c r="E44" s="108" t="s">
        <v>249</v>
      </c>
      <c r="F44" s="57" t="s">
        <v>96</v>
      </c>
      <c r="G44" s="43">
        <f>G45</f>
        <v>300</v>
      </c>
    </row>
    <row r="45" spans="1:7" ht="25.5" x14ac:dyDescent="0.25">
      <c r="A45" s="45" t="s">
        <v>155</v>
      </c>
      <c r="B45" s="108" t="s">
        <v>90</v>
      </c>
      <c r="C45" s="108" t="s">
        <v>88</v>
      </c>
      <c r="D45" s="108" t="s">
        <v>85</v>
      </c>
      <c r="E45" s="108" t="s">
        <v>249</v>
      </c>
      <c r="F45" s="57" t="s">
        <v>97</v>
      </c>
      <c r="G45" s="43">
        <v>300</v>
      </c>
    </row>
    <row r="46" spans="1:7" ht="26.25" x14ac:dyDescent="0.25">
      <c r="A46" s="48" t="s">
        <v>99</v>
      </c>
      <c r="B46" s="56" t="s">
        <v>90</v>
      </c>
      <c r="C46" s="56" t="s">
        <v>95</v>
      </c>
      <c r="D46" s="56" t="s">
        <v>82</v>
      </c>
      <c r="E46" s="56" t="s">
        <v>178</v>
      </c>
      <c r="F46" s="56" t="s">
        <v>84</v>
      </c>
      <c r="G46" s="43">
        <f t="shared" ref="G46:G48" si="5">G47</f>
        <v>410</v>
      </c>
    </row>
    <row r="47" spans="1:7" ht="25.5" x14ac:dyDescent="0.25">
      <c r="A47" s="49" t="s">
        <v>226</v>
      </c>
      <c r="B47" s="56" t="s">
        <v>90</v>
      </c>
      <c r="C47" s="56" t="s">
        <v>95</v>
      </c>
      <c r="D47" s="56" t="s">
        <v>85</v>
      </c>
      <c r="E47" s="56" t="s">
        <v>178</v>
      </c>
      <c r="F47" s="56" t="s">
        <v>84</v>
      </c>
      <c r="G47" s="43">
        <f t="shared" si="5"/>
        <v>410</v>
      </c>
    </row>
    <row r="48" spans="1:7" s="9" customFormat="1" ht="25.5" x14ac:dyDescent="0.25">
      <c r="A48" s="49" t="s">
        <v>341</v>
      </c>
      <c r="B48" s="56" t="s">
        <v>90</v>
      </c>
      <c r="C48" s="56" t="s">
        <v>95</v>
      </c>
      <c r="D48" s="56" t="s">
        <v>85</v>
      </c>
      <c r="E48" s="56" t="s">
        <v>196</v>
      </c>
      <c r="F48" s="56" t="s">
        <v>84</v>
      </c>
      <c r="G48" s="43">
        <f t="shared" si="5"/>
        <v>410</v>
      </c>
    </row>
    <row r="49" spans="1:7" s="9" customFormat="1" ht="25.5" x14ac:dyDescent="0.25">
      <c r="A49" s="65" t="s">
        <v>239</v>
      </c>
      <c r="B49" s="56" t="s">
        <v>90</v>
      </c>
      <c r="C49" s="56" t="s">
        <v>95</v>
      </c>
      <c r="D49" s="56" t="s">
        <v>85</v>
      </c>
      <c r="E49" s="56" t="s">
        <v>196</v>
      </c>
      <c r="F49" s="56" t="s">
        <v>96</v>
      </c>
      <c r="G49" s="43">
        <f>G50</f>
        <v>410</v>
      </c>
    </row>
    <row r="50" spans="1:7" s="9" customFormat="1" ht="25.5" x14ac:dyDescent="0.25">
      <c r="A50" s="45" t="s">
        <v>155</v>
      </c>
      <c r="B50" s="56" t="s">
        <v>90</v>
      </c>
      <c r="C50" s="56" t="s">
        <v>95</v>
      </c>
      <c r="D50" s="56" t="s">
        <v>85</v>
      </c>
      <c r="E50" s="56" t="s">
        <v>196</v>
      </c>
      <c r="F50" s="56" t="s">
        <v>97</v>
      </c>
      <c r="G50" s="43">
        <v>410</v>
      </c>
    </row>
    <row r="51" spans="1:7" s="9" customFormat="1" ht="26.25" x14ac:dyDescent="0.25">
      <c r="A51" s="48" t="s">
        <v>70</v>
      </c>
      <c r="B51" s="71" t="s">
        <v>90</v>
      </c>
      <c r="C51" s="71" t="s">
        <v>103</v>
      </c>
      <c r="D51" s="71" t="s">
        <v>82</v>
      </c>
      <c r="E51" s="71" t="s">
        <v>178</v>
      </c>
      <c r="F51" s="71" t="s">
        <v>84</v>
      </c>
      <c r="G51" s="43">
        <f t="shared" ref="G51:G53" si="6">G52</f>
        <v>3524.9</v>
      </c>
    </row>
    <row r="52" spans="1:7" s="9" customFormat="1" ht="39" x14ac:dyDescent="0.25">
      <c r="A52" s="48" t="s">
        <v>340</v>
      </c>
      <c r="B52" s="57" t="s">
        <v>90</v>
      </c>
      <c r="C52" s="57" t="s">
        <v>103</v>
      </c>
      <c r="D52" s="57" t="s">
        <v>87</v>
      </c>
      <c r="E52" s="57" t="s">
        <v>178</v>
      </c>
      <c r="F52" s="57" t="s">
        <v>84</v>
      </c>
      <c r="G52" s="43">
        <f t="shared" si="6"/>
        <v>3524.9</v>
      </c>
    </row>
    <row r="53" spans="1:7" s="10" customFormat="1" ht="26.25" x14ac:dyDescent="0.25">
      <c r="A53" s="48" t="s">
        <v>341</v>
      </c>
      <c r="B53" s="57" t="s">
        <v>90</v>
      </c>
      <c r="C53" s="57" t="s">
        <v>103</v>
      </c>
      <c r="D53" s="57" t="s">
        <v>87</v>
      </c>
      <c r="E53" s="57" t="s">
        <v>196</v>
      </c>
      <c r="F53" s="57" t="s">
        <v>84</v>
      </c>
      <c r="G53" s="43">
        <f t="shared" si="6"/>
        <v>3524.9</v>
      </c>
    </row>
    <row r="54" spans="1:7" x14ac:dyDescent="0.25">
      <c r="A54" s="37" t="s">
        <v>50</v>
      </c>
      <c r="B54" s="57" t="s">
        <v>90</v>
      </c>
      <c r="C54" s="57" t="s">
        <v>103</v>
      </c>
      <c r="D54" s="57" t="s">
        <v>87</v>
      </c>
      <c r="E54" s="57" t="s">
        <v>196</v>
      </c>
      <c r="F54" s="57" t="s">
        <v>101</v>
      </c>
      <c r="G54" s="43">
        <f>G55</f>
        <v>3524.9</v>
      </c>
    </row>
    <row r="55" spans="1:7" ht="39" x14ac:dyDescent="0.25">
      <c r="A55" s="48" t="s">
        <v>264</v>
      </c>
      <c r="B55" s="57" t="s">
        <v>90</v>
      </c>
      <c r="C55" s="57" t="s">
        <v>103</v>
      </c>
      <c r="D55" s="57" t="s">
        <v>87</v>
      </c>
      <c r="E55" s="57" t="s">
        <v>196</v>
      </c>
      <c r="F55" s="57" t="s">
        <v>229</v>
      </c>
      <c r="G55" s="43">
        <v>3524.9</v>
      </c>
    </row>
    <row r="56" spans="1:7" ht="25.5" x14ac:dyDescent="0.25">
      <c r="A56" s="45" t="s">
        <v>342</v>
      </c>
      <c r="B56" s="105" t="s">
        <v>90</v>
      </c>
      <c r="C56" s="108" t="s">
        <v>343</v>
      </c>
      <c r="D56" s="108" t="s">
        <v>82</v>
      </c>
      <c r="E56" s="108" t="s">
        <v>178</v>
      </c>
      <c r="F56" s="105" t="s">
        <v>84</v>
      </c>
      <c r="G56" s="43">
        <f t="shared" ref="G56:G58" si="7">G57</f>
        <v>1039.5</v>
      </c>
    </row>
    <row r="57" spans="1:7" ht="25.5" x14ac:dyDescent="0.25">
      <c r="A57" s="45" t="s">
        <v>344</v>
      </c>
      <c r="B57" s="105" t="s">
        <v>90</v>
      </c>
      <c r="C57" s="108" t="s">
        <v>343</v>
      </c>
      <c r="D57" s="108" t="s">
        <v>85</v>
      </c>
      <c r="E57" s="108" t="s">
        <v>178</v>
      </c>
      <c r="F57" s="105" t="s">
        <v>84</v>
      </c>
      <c r="G57" s="43">
        <f t="shared" si="7"/>
        <v>1039.5</v>
      </c>
    </row>
    <row r="58" spans="1:7" ht="25.5" x14ac:dyDescent="0.25">
      <c r="A58" s="45" t="s">
        <v>341</v>
      </c>
      <c r="B58" s="105" t="s">
        <v>90</v>
      </c>
      <c r="C58" s="108" t="s">
        <v>343</v>
      </c>
      <c r="D58" s="108" t="s">
        <v>85</v>
      </c>
      <c r="E58" s="108" t="s">
        <v>196</v>
      </c>
      <c r="F58" s="105" t="s">
        <v>84</v>
      </c>
      <c r="G58" s="43">
        <f t="shared" si="7"/>
        <v>1039.5</v>
      </c>
    </row>
    <row r="59" spans="1:7" ht="25.5" x14ac:dyDescent="0.25">
      <c r="A59" s="65" t="s">
        <v>239</v>
      </c>
      <c r="B59" s="105" t="s">
        <v>90</v>
      </c>
      <c r="C59" s="108" t="s">
        <v>343</v>
      </c>
      <c r="D59" s="108" t="s">
        <v>85</v>
      </c>
      <c r="E59" s="108" t="s">
        <v>196</v>
      </c>
      <c r="F59" s="105" t="s">
        <v>96</v>
      </c>
      <c r="G59" s="43">
        <f>G60</f>
        <v>1039.5</v>
      </c>
    </row>
    <row r="60" spans="1:7" ht="25.5" x14ac:dyDescent="0.25">
      <c r="A60" s="45" t="s">
        <v>155</v>
      </c>
      <c r="B60" s="105" t="s">
        <v>90</v>
      </c>
      <c r="C60" s="108" t="s">
        <v>343</v>
      </c>
      <c r="D60" s="108" t="s">
        <v>85</v>
      </c>
      <c r="E60" s="108" t="s">
        <v>196</v>
      </c>
      <c r="F60" s="105" t="s">
        <v>97</v>
      </c>
      <c r="G60" s="43">
        <v>1039.5</v>
      </c>
    </row>
    <row r="61" spans="1:7" ht="39" x14ac:dyDescent="0.25">
      <c r="A61" s="39" t="s">
        <v>323</v>
      </c>
      <c r="B61" s="34" t="s">
        <v>197</v>
      </c>
      <c r="C61" s="34" t="s">
        <v>86</v>
      </c>
      <c r="D61" s="34" t="s">
        <v>82</v>
      </c>
      <c r="E61" s="34" t="s">
        <v>178</v>
      </c>
      <c r="F61" s="34" t="s">
        <v>84</v>
      </c>
      <c r="G61" s="30">
        <f>G62+G74</f>
        <v>185.5</v>
      </c>
    </row>
    <row r="62" spans="1:7" x14ac:dyDescent="0.25">
      <c r="A62" s="37" t="s">
        <v>198</v>
      </c>
      <c r="B62" s="32" t="s">
        <v>197</v>
      </c>
      <c r="C62" s="32" t="s">
        <v>88</v>
      </c>
      <c r="D62" s="32" t="s">
        <v>82</v>
      </c>
      <c r="E62" s="32" t="s">
        <v>178</v>
      </c>
      <c r="F62" s="32" t="s">
        <v>84</v>
      </c>
      <c r="G62" s="31">
        <f>G63+G70</f>
        <v>135.5</v>
      </c>
    </row>
    <row r="63" spans="1:7" ht="26.25" x14ac:dyDescent="0.25">
      <c r="A63" s="37" t="s">
        <v>199</v>
      </c>
      <c r="B63" s="32" t="s">
        <v>197</v>
      </c>
      <c r="C63" s="32" t="s">
        <v>88</v>
      </c>
      <c r="D63" s="32" t="s">
        <v>89</v>
      </c>
      <c r="E63" s="32" t="s">
        <v>178</v>
      </c>
      <c r="F63" s="32" t="s">
        <v>84</v>
      </c>
      <c r="G63" s="31">
        <f>G64+G67</f>
        <v>33.5</v>
      </c>
    </row>
    <row r="64" spans="1:7" ht="14.25" customHeight="1" x14ac:dyDescent="0.25">
      <c r="A64" s="41" t="s">
        <v>200</v>
      </c>
      <c r="B64" s="32" t="s">
        <v>197</v>
      </c>
      <c r="C64" s="32" t="s">
        <v>88</v>
      </c>
      <c r="D64" s="32" t="s">
        <v>89</v>
      </c>
      <c r="E64" s="32" t="s">
        <v>201</v>
      </c>
      <c r="F64" s="32" t="s">
        <v>84</v>
      </c>
      <c r="G64" s="31">
        <f>G65</f>
        <v>23.4</v>
      </c>
    </row>
    <row r="65" spans="1:7" ht="51" x14ac:dyDescent="0.25">
      <c r="A65" s="65" t="s">
        <v>238</v>
      </c>
      <c r="B65" s="32" t="s">
        <v>197</v>
      </c>
      <c r="C65" s="32" t="s">
        <v>88</v>
      </c>
      <c r="D65" s="32" t="s">
        <v>89</v>
      </c>
      <c r="E65" s="32" t="s">
        <v>201</v>
      </c>
      <c r="F65" s="32" t="s">
        <v>163</v>
      </c>
      <c r="G65" s="31">
        <f>G66</f>
        <v>23.4</v>
      </c>
    </row>
    <row r="66" spans="1:7" ht="25.5" x14ac:dyDescent="0.25">
      <c r="A66" s="65" t="s">
        <v>182</v>
      </c>
      <c r="B66" s="32" t="s">
        <v>197</v>
      </c>
      <c r="C66" s="32" t="s">
        <v>88</v>
      </c>
      <c r="D66" s="32" t="s">
        <v>89</v>
      </c>
      <c r="E66" s="32" t="s">
        <v>201</v>
      </c>
      <c r="F66" s="32" t="s">
        <v>183</v>
      </c>
      <c r="G66" s="31">
        <v>23.4</v>
      </c>
    </row>
    <row r="67" spans="1:7" s="9" customFormat="1" ht="26.25" x14ac:dyDescent="0.25">
      <c r="A67" s="117" t="s">
        <v>321</v>
      </c>
      <c r="B67" s="32" t="s">
        <v>197</v>
      </c>
      <c r="C67" s="32" t="s">
        <v>88</v>
      </c>
      <c r="D67" s="32" t="s">
        <v>89</v>
      </c>
      <c r="E67" s="32" t="s">
        <v>320</v>
      </c>
      <c r="F67" s="32" t="s">
        <v>84</v>
      </c>
      <c r="G67" s="31">
        <f>G68</f>
        <v>10.1</v>
      </c>
    </row>
    <row r="68" spans="1:7" ht="51" x14ac:dyDescent="0.25">
      <c r="A68" s="65" t="s">
        <v>238</v>
      </c>
      <c r="B68" s="32" t="s">
        <v>197</v>
      </c>
      <c r="C68" s="32" t="s">
        <v>88</v>
      </c>
      <c r="D68" s="32" t="s">
        <v>89</v>
      </c>
      <c r="E68" s="32" t="s">
        <v>320</v>
      </c>
      <c r="F68" s="32" t="s">
        <v>163</v>
      </c>
      <c r="G68" s="31">
        <f>G69</f>
        <v>10.1</v>
      </c>
    </row>
    <row r="69" spans="1:7" ht="25.5" x14ac:dyDescent="0.25">
      <c r="A69" s="65" t="s">
        <v>182</v>
      </c>
      <c r="B69" s="32" t="s">
        <v>197</v>
      </c>
      <c r="C69" s="32" t="s">
        <v>88</v>
      </c>
      <c r="D69" s="32" t="s">
        <v>89</v>
      </c>
      <c r="E69" s="32" t="s">
        <v>320</v>
      </c>
      <c r="F69" s="32" t="s">
        <v>183</v>
      </c>
      <c r="G69" s="31">
        <v>10.1</v>
      </c>
    </row>
    <row r="70" spans="1:7" s="9" customFormat="1" ht="39" x14ac:dyDescent="0.25">
      <c r="A70" s="37" t="s">
        <v>216</v>
      </c>
      <c r="B70" s="32" t="s">
        <v>197</v>
      </c>
      <c r="C70" s="32" t="s">
        <v>88</v>
      </c>
      <c r="D70" s="32" t="s">
        <v>93</v>
      </c>
      <c r="E70" s="32" t="s">
        <v>178</v>
      </c>
      <c r="F70" s="32" t="s">
        <v>84</v>
      </c>
      <c r="G70" s="31">
        <f t="shared" ref="G70:G71" si="8">G71</f>
        <v>102</v>
      </c>
    </row>
    <row r="71" spans="1:7" s="10" customFormat="1" ht="102.75" x14ac:dyDescent="0.25">
      <c r="A71" s="37" t="s">
        <v>217</v>
      </c>
      <c r="B71" s="32" t="s">
        <v>197</v>
      </c>
      <c r="C71" s="32" t="s">
        <v>88</v>
      </c>
      <c r="D71" s="32" t="s">
        <v>93</v>
      </c>
      <c r="E71" s="32" t="s">
        <v>218</v>
      </c>
      <c r="F71" s="32" t="s">
        <v>84</v>
      </c>
      <c r="G71" s="31">
        <f t="shared" si="8"/>
        <v>102</v>
      </c>
    </row>
    <row r="72" spans="1:7" ht="25.5" x14ac:dyDescent="0.25">
      <c r="A72" s="65" t="s">
        <v>239</v>
      </c>
      <c r="B72" s="32" t="s">
        <v>197</v>
      </c>
      <c r="C72" s="32" t="s">
        <v>88</v>
      </c>
      <c r="D72" s="32" t="s">
        <v>93</v>
      </c>
      <c r="E72" s="32" t="s">
        <v>218</v>
      </c>
      <c r="F72" s="32" t="s">
        <v>96</v>
      </c>
      <c r="G72" s="31">
        <f>G73</f>
        <v>102</v>
      </c>
    </row>
    <row r="73" spans="1:7" ht="26.25" x14ac:dyDescent="0.25">
      <c r="A73" s="37" t="s">
        <v>155</v>
      </c>
      <c r="B73" s="32" t="s">
        <v>197</v>
      </c>
      <c r="C73" s="32" t="s">
        <v>88</v>
      </c>
      <c r="D73" s="32" t="s">
        <v>93</v>
      </c>
      <c r="E73" s="32" t="s">
        <v>218</v>
      </c>
      <c r="F73" s="32" t="s">
        <v>97</v>
      </c>
      <c r="G73" s="31">
        <v>102</v>
      </c>
    </row>
    <row r="74" spans="1:7" ht="39" x14ac:dyDescent="0.25">
      <c r="A74" s="41" t="s">
        <v>202</v>
      </c>
      <c r="B74" s="32" t="s">
        <v>197</v>
      </c>
      <c r="C74" s="32" t="s">
        <v>95</v>
      </c>
      <c r="D74" s="32" t="s">
        <v>82</v>
      </c>
      <c r="E74" s="32" t="s">
        <v>178</v>
      </c>
      <c r="F74" s="32" t="s">
        <v>84</v>
      </c>
      <c r="G74" s="31">
        <f t="shared" ref="G74:G75" si="9">G75</f>
        <v>50</v>
      </c>
    </row>
    <row r="75" spans="1:7" s="9" customFormat="1" ht="39" x14ac:dyDescent="0.25">
      <c r="A75" s="41" t="s">
        <v>203</v>
      </c>
      <c r="B75" s="32" t="s">
        <v>197</v>
      </c>
      <c r="C75" s="32" t="s">
        <v>95</v>
      </c>
      <c r="D75" s="32" t="s">
        <v>81</v>
      </c>
      <c r="E75" s="32" t="s">
        <v>178</v>
      </c>
      <c r="F75" s="32" t="s">
        <v>84</v>
      </c>
      <c r="G75" s="31">
        <f t="shared" si="9"/>
        <v>50</v>
      </c>
    </row>
    <row r="76" spans="1:7" s="9" customFormat="1" ht="26.25" x14ac:dyDescent="0.25">
      <c r="A76" s="41" t="s">
        <v>54</v>
      </c>
      <c r="B76" s="32" t="s">
        <v>197</v>
      </c>
      <c r="C76" s="32" t="s">
        <v>95</v>
      </c>
      <c r="D76" s="32" t="s">
        <v>81</v>
      </c>
      <c r="E76" s="32" t="s">
        <v>204</v>
      </c>
      <c r="F76" s="32" t="s">
        <v>84</v>
      </c>
      <c r="G76" s="31">
        <f>G77</f>
        <v>50</v>
      </c>
    </row>
    <row r="77" spans="1:7" s="9" customFormat="1" ht="25.5" x14ac:dyDescent="0.25">
      <c r="A77" s="65" t="s">
        <v>239</v>
      </c>
      <c r="B77" s="32" t="s">
        <v>197</v>
      </c>
      <c r="C77" s="32" t="s">
        <v>95</v>
      </c>
      <c r="D77" s="32" t="s">
        <v>81</v>
      </c>
      <c r="E77" s="32" t="s">
        <v>204</v>
      </c>
      <c r="F77" s="32" t="s">
        <v>96</v>
      </c>
      <c r="G77" s="31">
        <f>G78</f>
        <v>50</v>
      </c>
    </row>
    <row r="78" spans="1:7" s="9" customFormat="1" ht="26.25" x14ac:dyDescent="0.25">
      <c r="A78" s="37" t="s">
        <v>155</v>
      </c>
      <c r="B78" s="32" t="s">
        <v>197</v>
      </c>
      <c r="C78" s="32" t="s">
        <v>95</v>
      </c>
      <c r="D78" s="32" t="s">
        <v>81</v>
      </c>
      <c r="E78" s="32" t="s">
        <v>204</v>
      </c>
      <c r="F78" s="32" t="s">
        <v>97</v>
      </c>
      <c r="G78" s="31">
        <v>50</v>
      </c>
    </row>
    <row r="79" spans="1:7" s="9" customFormat="1" ht="39" x14ac:dyDescent="0.25">
      <c r="A79" s="39" t="s">
        <v>328</v>
      </c>
      <c r="B79" s="34" t="s">
        <v>189</v>
      </c>
      <c r="C79" s="34" t="s">
        <v>86</v>
      </c>
      <c r="D79" s="34" t="s">
        <v>82</v>
      </c>
      <c r="E79" s="34" t="s">
        <v>178</v>
      </c>
      <c r="F79" s="34" t="s">
        <v>84</v>
      </c>
      <c r="G79" s="30">
        <f>G80</f>
        <v>1003.6</v>
      </c>
    </row>
    <row r="80" spans="1:7" s="9" customFormat="1" ht="39" x14ac:dyDescent="0.25">
      <c r="A80" s="37" t="s">
        <v>61</v>
      </c>
      <c r="B80" s="32" t="s">
        <v>189</v>
      </c>
      <c r="C80" s="32" t="s">
        <v>88</v>
      </c>
      <c r="D80" s="32" t="s">
        <v>82</v>
      </c>
      <c r="E80" s="32" t="s">
        <v>178</v>
      </c>
      <c r="F80" s="32" t="s">
        <v>84</v>
      </c>
      <c r="G80" s="31">
        <f t="shared" ref="G80:G81" si="10">G81</f>
        <v>1003.6</v>
      </c>
    </row>
    <row r="81" spans="1:7" s="9" customFormat="1" ht="39" x14ac:dyDescent="0.25">
      <c r="A81" s="37" t="s">
        <v>327</v>
      </c>
      <c r="B81" s="32" t="s">
        <v>189</v>
      </c>
      <c r="C81" s="32" t="s">
        <v>88</v>
      </c>
      <c r="D81" s="32" t="s">
        <v>89</v>
      </c>
      <c r="E81" s="32" t="s">
        <v>178</v>
      </c>
      <c r="F81" s="32" t="s">
        <v>84</v>
      </c>
      <c r="G81" s="31">
        <f t="shared" si="10"/>
        <v>1003.6</v>
      </c>
    </row>
    <row r="82" spans="1:7" s="9" customFormat="1" ht="39" x14ac:dyDescent="0.25">
      <c r="A82" s="37" t="s">
        <v>330</v>
      </c>
      <c r="B82" s="32" t="s">
        <v>189</v>
      </c>
      <c r="C82" s="32" t="s">
        <v>88</v>
      </c>
      <c r="D82" s="32" t="s">
        <v>89</v>
      </c>
      <c r="E82" s="32" t="s">
        <v>329</v>
      </c>
      <c r="F82" s="32" t="s">
        <v>84</v>
      </c>
      <c r="G82" s="31">
        <f>G83</f>
        <v>1003.6</v>
      </c>
    </row>
    <row r="83" spans="1:7" s="9" customFormat="1" ht="25.5" x14ac:dyDescent="0.25">
      <c r="A83" s="65" t="s">
        <v>239</v>
      </c>
      <c r="B83" s="32" t="s">
        <v>189</v>
      </c>
      <c r="C83" s="32" t="s">
        <v>88</v>
      </c>
      <c r="D83" s="32" t="s">
        <v>89</v>
      </c>
      <c r="E83" s="32" t="s">
        <v>329</v>
      </c>
      <c r="F83" s="32" t="s">
        <v>96</v>
      </c>
      <c r="G83" s="31">
        <f>G84</f>
        <v>1003.6</v>
      </c>
    </row>
    <row r="84" spans="1:7" s="9" customFormat="1" ht="26.25" x14ac:dyDescent="0.25">
      <c r="A84" s="37" t="s">
        <v>155</v>
      </c>
      <c r="B84" s="32" t="s">
        <v>189</v>
      </c>
      <c r="C84" s="32" t="s">
        <v>88</v>
      </c>
      <c r="D84" s="32" t="s">
        <v>89</v>
      </c>
      <c r="E84" s="32" t="s">
        <v>329</v>
      </c>
      <c r="F84" s="32" t="s">
        <v>97</v>
      </c>
      <c r="G84" s="31">
        <v>1003.6</v>
      </c>
    </row>
    <row r="85" spans="1:7" s="9" customFormat="1" ht="25.5" x14ac:dyDescent="0.25">
      <c r="A85" s="44" t="s">
        <v>335</v>
      </c>
      <c r="B85" s="34" t="s">
        <v>105</v>
      </c>
      <c r="C85" s="34" t="s">
        <v>86</v>
      </c>
      <c r="D85" s="34" t="s">
        <v>82</v>
      </c>
      <c r="E85" s="34" t="s">
        <v>178</v>
      </c>
      <c r="F85" s="34" t="s">
        <v>84</v>
      </c>
      <c r="G85" s="30">
        <f>G86</f>
        <v>222.7</v>
      </c>
    </row>
    <row r="86" spans="1:7" s="9" customFormat="1" ht="25.5" x14ac:dyDescent="0.25">
      <c r="A86" s="45" t="s">
        <v>223</v>
      </c>
      <c r="B86" s="32" t="s">
        <v>105</v>
      </c>
      <c r="C86" s="32" t="s">
        <v>95</v>
      </c>
      <c r="D86" s="32" t="s">
        <v>82</v>
      </c>
      <c r="E86" s="32" t="s">
        <v>178</v>
      </c>
      <c r="F86" s="32" t="s">
        <v>84</v>
      </c>
      <c r="G86" s="31">
        <f t="shared" ref="G86:G87" si="11">G87</f>
        <v>222.7</v>
      </c>
    </row>
    <row r="87" spans="1:7" s="9" customFormat="1" ht="26.25" customHeight="1" x14ac:dyDescent="0.25">
      <c r="A87" s="45" t="s">
        <v>224</v>
      </c>
      <c r="B87" s="32" t="s">
        <v>105</v>
      </c>
      <c r="C87" s="32" t="s">
        <v>95</v>
      </c>
      <c r="D87" s="32" t="s">
        <v>81</v>
      </c>
      <c r="E87" s="32" t="s">
        <v>178</v>
      </c>
      <c r="F87" s="32" t="s">
        <v>84</v>
      </c>
      <c r="G87" s="31">
        <f t="shared" si="11"/>
        <v>222.7</v>
      </c>
    </row>
    <row r="88" spans="1:7" s="9" customFormat="1" x14ac:dyDescent="0.25">
      <c r="A88" s="45" t="s">
        <v>67</v>
      </c>
      <c r="B88" s="32" t="s">
        <v>105</v>
      </c>
      <c r="C88" s="32" t="s">
        <v>95</v>
      </c>
      <c r="D88" s="32" t="s">
        <v>81</v>
      </c>
      <c r="E88" s="32" t="s">
        <v>225</v>
      </c>
      <c r="F88" s="32" t="s">
        <v>84</v>
      </c>
      <c r="G88" s="31">
        <f>G89</f>
        <v>222.7</v>
      </c>
    </row>
    <row r="89" spans="1:7" s="9" customFormat="1" ht="25.5" x14ac:dyDescent="0.25">
      <c r="A89" s="65" t="s">
        <v>239</v>
      </c>
      <c r="B89" s="32" t="s">
        <v>105</v>
      </c>
      <c r="C89" s="32" t="s">
        <v>95</v>
      </c>
      <c r="D89" s="32" t="s">
        <v>81</v>
      </c>
      <c r="E89" s="32" t="s">
        <v>225</v>
      </c>
      <c r="F89" s="32" t="s">
        <v>96</v>
      </c>
      <c r="G89" s="31">
        <f>G90</f>
        <v>222.7</v>
      </c>
    </row>
    <row r="90" spans="1:7" s="9" customFormat="1" ht="25.5" x14ac:dyDescent="0.25">
      <c r="A90" s="45" t="s">
        <v>155</v>
      </c>
      <c r="B90" s="32" t="s">
        <v>105</v>
      </c>
      <c r="C90" s="32" t="s">
        <v>95</v>
      </c>
      <c r="D90" s="32" t="s">
        <v>81</v>
      </c>
      <c r="E90" s="32" t="s">
        <v>225</v>
      </c>
      <c r="F90" s="32" t="s">
        <v>97</v>
      </c>
      <c r="G90" s="31">
        <v>222.7</v>
      </c>
    </row>
    <row r="91" spans="1:7" s="9" customFormat="1" ht="26.25" x14ac:dyDescent="0.25">
      <c r="A91" s="39" t="s">
        <v>334</v>
      </c>
      <c r="B91" s="58" t="s">
        <v>221</v>
      </c>
      <c r="C91" s="58" t="s">
        <v>86</v>
      </c>
      <c r="D91" s="58" t="s">
        <v>82</v>
      </c>
      <c r="E91" s="58" t="s">
        <v>178</v>
      </c>
      <c r="F91" s="58" t="s">
        <v>84</v>
      </c>
      <c r="G91" s="42">
        <f>G92</f>
        <v>9650.7000000000007</v>
      </c>
    </row>
    <row r="92" spans="1:7" s="9" customFormat="1" x14ac:dyDescent="0.25">
      <c r="A92" s="37" t="s">
        <v>65</v>
      </c>
      <c r="B92" s="57" t="s">
        <v>221</v>
      </c>
      <c r="C92" s="57" t="s">
        <v>98</v>
      </c>
      <c r="D92" s="57" t="s">
        <v>82</v>
      </c>
      <c r="E92" s="57" t="s">
        <v>178</v>
      </c>
      <c r="F92" s="57" t="s">
        <v>84</v>
      </c>
      <c r="G92" s="43">
        <f t="shared" ref="G92:G94" si="12">G93</f>
        <v>9650.7000000000007</v>
      </c>
    </row>
    <row r="93" spans="1:7" s="9" customFormat="1" ht="26.25" x14ac:dyDescent="0.25">
      <c r="A93" s="37" t="s">
        <v>222</v>
      </c>
      <c r="B93" s="57" t="s">
        <v>221</v>
      </c>
      <c r="C93" s="57" t="s">
        <v>98</v>
      </c>
      <c r="D93" s="57" t="s">
        <v>85</v>
      </c>
      <c r="E93" s="57" t="s">
        <v>178</v>
      </c>
      <c r="F93" s="57" t="s">
        <v>84</v>
      </c>
      <c r="G93" s="43">
        <f>G94</f>
        <v>9650.7000000000007</v>
      </c>
    </row>
    <row r="94" spans="1:7" s="9" customFormat="1" x14ac:dyDescent="0.25">
      <c r="A94" s="37" t="s">
        <v>219</v>
      </c>
      <c r="B94" s="57" t="s">
        <v>221</v>
      </c>
      <c r="C94" s="57" t="s">
        <v>98</v>
      </c>
      <c r="D94" s="57" t="s">
        <v>85</v>
      </c>
      <c r="E94" s="57" t="s">
        <v>196</v>
      </c>
      <c r="F94" s="57" t="s">
        <v>84</v>
      </c>
      <c r="G94" s="43">
        <f t="shared" si="12"/>
        <v>9650.7000000000007</v>
      </c>
    </row>
    <row r="95" spans="1:7" s="9" customFormat="1" ht="25.5" x14ac:dyDescent="0.25">
      <c r="A95" s="65" t="s">
        <v>239</v>
      </c>
      <c r="B95" s="57" t="s">
        <v>221</v>
      </c>
      <c r="C95" s="57" t="s">
        <v>98</v>
      </c>
      <c r="D95" s="57" t="s">
        <v>85</v>
      </c>
      <c r="E95" s="57" t="s">
        <v>196</v>
      </c>
      <c r="F95" s="57" t="s">
        <v>96</v>
      </c>
      <c r="G95" s="43">
        <f>G96</f>
        <v>9650.7000000000007</v>
      </c>
    </row>
    <row r="96" spans="1:7" s="9" customFormat="1" ht="26.25" x14ac:dyDescent="0.25">
      <c r="A96" s="37" t="s">
        <v>155</v>
      </c>
      <c r="B96" s="32" t="s">
        <v>221</v>
      </c>
      <c r="C96" s="57" t="s">
        <v>98</v>
      </c>
      <c r="D96" s="57" t="s">
        <v>85</v>
      </c>
      <c r="E96" s="57" t="s">
        <v>196</v>
      </c>
      <c r="F96" s="57" t="s">
        <v>97</v>
      </c>
      <c r="G96" s="43">
        <v>9650.7000000000007</v>
      </c>
    </row>
    <row r="97" spans="1:7" s="9" customFormat="1" ht="54.75" customHeight="1" x14ac:dyDescent="0.25">
      <c r="A97" s="67" t="s">
        <v>319</v>
      </c>
      <c r="B97" s="34" t="s">
        <v>190</v>
      </c>
      <c r="C97" s="34" t="s">
        <v>86</v>
      </c>
      <c r="D97" s="34" t="s">
        <v>82</v>
      </c>
      <c r="E97" s="34" t="s">
        <v>178</v>
      </c>
      <c r="F97" s="34" t="s">
        <v>84</v>
      </c>
      <c r="G97" s="30">
        <f>G98+G103</f>
        <v>6730.3</v>
      </c>
    </row>
    <row r="98" spans="1:7" s="9" customFormat="1" ht="26.25" x14ac:dyDescent="0.25">
      <c r="A98" s="37" t="s">
        <v>210</v>
      </c>
      <c r="B98" s="32" t="s">
        <v>190</v>
      </c>
      <c r="C98" s="32" t="s">
        <v>98</v>
      </c>
      <c r="D98" s="32" t="s">
        <v>82</v>
      </c>
      <c r="E98" s="32" t="s">
        <v>178</v>
      </c>
      <c r="F98" s="32" t="s">
        <v>84</v>
      </c>
      <c r="G98" s="31">
        <f t="shared" ref="G98:G100" si="13">G99</f>
        <v>6719.3</v>
      </c>
    </row>
    <row r="99" spans="1:7" s="9" customFormat="1" ht="26.25" x14ac:dyDescent="0.25">
      <c r="A99" s="37" t="s">
        <v>268</v>
      </c>
      <c r="B99" s="32" t="s">
        <v>190</v>
      </c>
      <c r="C99" s="32" t="s">
        <v>98</v>
      </c>
      <c r="D99" s="32" t="s">
        <v>81</v>
      </c>
      <c r="E99" s="32" t="s">
        <v>178</v>
      </c>
      <c r="F99" s="32" t="s">
        <v>84</v>
      </c>
      <c r="G99" s="31">
        <f t="shared" si="13"/>
        <v>6719.3</v>
      </c>
    </row>
    <row r="100" spans="1:7" s="9" customFormat="1" ht="51.75" x14ac:dyDescent="0.25">
      <c r="A100" s="37" t="s">
        <v>267</v>
      </c>
      <c r="B100" s="32" t="s">
        <v>190</v>
      </c>
      <c r="C100" s="32" t="s">
        <v>98</v>
      </c>
      <c r="D100" s="32" t="s">
        <v>81</v>
      </c>
      <c r="E100" s="32" t="s">
        <v>266</v>
      </c>
      <c r="F100" s="32" t="s">
        <v>84</v>
      </c>
      <c r="G100" s="31">
        <f t="shared" si="13"/>
        <v>6719.3</v>
      </c>
    </row>
    <row r="101" spans="1:7" s="9" customFormat="1" x14ac:dyDescent="0.25">
      <c r="A101" s="37" t="s">
        <v>77</v>
      </c>
      <c r="B101" s="32" t="s">
        <v>190</v>
      </c>
      <c r="C101" s="32" t="s">
        <v>98</v>
      </c>
      <c r="D101" s="32" t="s">
        <v>81</v>
      </c>
      <c r="E101" s="32" t="s">
        <v>266</v>
      </c>
      <c r="F101" s="32" t="s">
        <v>235</v>
      </c>
      <c r="G101" s="31">
        <f>G102</f>
        <v>6719.3</v>
      </c>
    </row>
    <row r="102" spans="1:7" s="9" customFormat="1" x14ac:dyDescent="0.25">
      <c r="A102" s="59" t="s">
        <v>108</v>
      </c>
      <c r="B102" s="32" t="s">
        <v>190</v>
      </c>
      <c r="C102" s="32" t="s">
        <v>98</v>
      </c>
      <c r="D102" s="32" t="s">
        <v>81</v>
      </c>
      <c r="E102" s="32" t="s">
        <v>266</v>
      </c>
      <c r="F102" s="32" t="s">
        <v>236</v>
      </c>
      <c r="G102" s="31">
        <f>6738.3-19</f>
        <v>6719.3</v>
      </c>
    </row>
    <row r="103" spans="1:7" s="9" customFormat="1" ht="26.25" x14ac:dyDescent="0.25">
      <c r="A103" s="66" t="s">
        <v>385</v>
      </c>
      <c r="B103" s="32" t="s">
        <v>190</v>
      </c>
      <c r="C103" s="32" t="s">
        <v>104</v>
      </c>
      <c r="D103" s="32" t="s">
        <v>82</v>
      </c>
      <c r="E103" s="32" t="s">
        <v>178</v>
      </c>
      <c r="F103" s="32" t="s">
        <v>84</v>
      </c>
      <c r="G103" s="31">
        <f t="shared" ref="G103:G105" si="14">G104</f>
        <v>11</v>
      </c>
    </row>
    <row r="104" spans="1:7" s="9" customFormat="1" ht="26.25" x14ac:dyDescent="0.25">
      <c r="A104" s="37" t="s">
        <v>191</v>
      </c>
      <c r="B104" s="32" t="s">
        <v>190</v>
      </c>
      <c r="C104" s="32" t="s">
        <v>104</v>
      </c>
      <c r="D104" s="32" t="s">
        <v>81</v>
      </c>
      <c r="E104" s="32" t="s">
        <v>178</v>
      </c>
      <c r="F104" s="32" t="s">
        <v>84</v>
      </c>
      <c r="G104" s="31">
        <f t="shared" si="14"/>
        <v>11</v>
      </c>
    </row>
    <row r="105" spans="1:7" s="10" customFormat="1" x14ac:dyDescent="0.25">
      <c r="A105" s="37" t="s">
        <v>386</v>
      </c>
      <c r="B105" s="32" t="s">
        <v>190</v>
      </c>
      <c r="C105" s="32" t="s">
        <v>104</v>
      </c>
      <c r="D105" s="32" t="s">
        <v>81</v>
      </c>
      <c r="E105" s="32" t="s">
        <v>192</v>
      </c>
      <c r="F105" s="32" t="s">
        <v>84</v>
      </c>
      <c r="G105" s="31">
        <f t="shared" si="14"/>
        <v>11</v>
      </c>
    </row>
    <row r="106" spans="1:7" s="10" customFormat="1" x14ac:dyDescent="0.25">
      <c r="A106" s="37" t="s">
        <v>50</v>
      </c>
      <c r="B106" s="32" t="s">
        <v>190</v>
      </c>
      <c r="C106" s="32" t="s">
        <v>104</v>
      </c>
      <c r="D106" s="32" t="s">
        <v>81</v>
      </c>
      <c r="E106" s="32" t="s">
        <v>192</v>
      </c>
      <c r="F106" s="32" t="s">
        <v>101</v>
      </c>
      <c r="G106" s="31">
        <f>G107</f>
        <v>11</v>
      </c>
    </row>
    <row r="107" spans="1:7" s="10" customFormat="1" x14ac:dyDescent="0.25">
      <c r="A107" s="37" t="s">
        <v>52</v>
      </c>
      <c r="B107" s="32" t="s">
        <v>190</v>
      </c>
      <c r="C107" s="32" t="s">
        <v>104</v>
      </c>
      <c r="D107" s="32" t="s">
        <v>81</v>
      </c>
      <c r="E107" s="32" t="s">
        <v>192</v>
      </c>
      <c r="F107" s="32" t="s">
        <v>102</v>
      </c>
      <c r="G107" s="31">
        <v>11</v>
      </c>
    </row>
    <row r="108" spans="1:7" s="10" customFormat="1" ht="39" x14ac:dyDescent="0.25">
      <c r="A108" s="39" t="s">
        <v>347</v>
      </c>
      <c r="B108" s="34" t="s">
        <v>231</v>
      </c>
      <c r="C108" s="34" t="s">
        <v>86</v>
      </c>
      <c r="D108" s="34" t="s">
        <v>82</v>
      </c>
      <c r="E108" s="34" t="s">
        <v>178</v>
      </c>
      <c r="F108" s="34" t="s">
        <v>84</v>
      </c>
      <c r="G108" s="30">
        <f>G109</f>
        <v>450</v>
      </c>
    </row>
    <row r="109" spans="1:7" s="10" customFormat="1" ht="39" x14ac:dyDescent="0.25">
      <c r="A109" s="37" t="s">
        <v>232</v>
      </c>
      <c r="B109" s="32" t="s">
        <v>231</v>
      </c>
      <c r="C109" s="32" t="s">
        <v>86</v>
      </c>
      <c r="D109" s="32" t="s">
        <v>81</v>
      </c>
      <c r="E109" s="32" t="s">
        <v>178</v>
      </c>
      <c r="F109" s="32" t="s">
        <v>84</v>
      </c>
      <c r="G109" s="31">
        <f t="shared" ref="G109:G110" si="15">G110</f>
        <v>450</v>
      </c>
    </row>
    <row r="110" spans="1:7" x14ac:dyDescent="0.25">
      <c r="A110" s="37" t="s">
        <v>219</v>
      </c>
      <c r="B110" s="32" t="s">
        <v>231</v>
      </c>
      <c r="C110" s="32" t="s">
        <v>86</v>
      </c>
      <c r="D110" s="32" t="s">
        <v>81</v>
      </c>
      <c r="E110" s="32" t="s">
        <v>196</v>
      </c>
      <c r="F110" s="32" t="s">
        <v>84</v>
      </c>
      <c r="G110" s="31">
        <f t="shared" si="15"/>
        <v>450</v>
      </c>
    </row>
    <row r="111" spans="1:7" s="9" customFormat="1" ht="26.25" x14ac:dyDescent="0.25">
      <c r="A111" s="37" t="s">
        <v>239</v>
      </c>
      <c r="B111" s="32" t="s">
        <v>231</v>
      </c>
      <c r="C111" s="32" t="s">
        <v>86</v>
      </c>
      <c r="D111" s="32" t="s">
        <v>81</v>
      </c>
      <c r="E111" s="32" t="s">
        <v>196</v>
      </c>
      <c r="F111" s="32" t="s">
        <v>96</v>
      </c>
      <c r="G111" s="31">
        <f>G112</f>
        <v>450</v>
      </c>
    </row>
    <row r="112" spans="1:7" ht="26.25" x14ac:dyDescent="0.25">
      <c r="A112" s="37" t="s">
        <v>155</v>
      </c>
      <c r="B112" s="32" t="s">
        <v>231</v>
      </c>
      <c r="C112" s="32" t="s">
        <v>86</v>
      </c>
      <c r="D112" s="32" t="s">
        <v>81</v>
      </c>
      <c r="E112" s="32" t="s">
        <v>196</v>
      </c>
      <c r="F112" s="32" t="s">
        <v>97</v>
      </c>
      <c r="G112" s="31">
        <v>450</v>
      </c>
    </row>
    <row r="113" spans="1:7" ht="25.5" customHeight="1" x14ac:dyDescent="0.25">
      <c r="A113" s="63" t="s">
        <v>316</v>
      </c>
      <c r="B113" s="34" t="s">
        <v>315</v>
      </c>
      <c r="C113" s="34" t="s">
        <v>86</v>
      </c>
      <c r="D113" s="34" t="s">
        <v>82</v>
      </c>
      <c r="E113" s="34" t="s">
        <v>178</v>
      </c>
      <c r="F113" s="34" t="s">
        <v>84</v>
      </c>
      <c r="G113" s="30">
        <f t="shared" ref="G113" si="16">G114</f>
        <v>31590.799999999999</v>
      </c>
    </row>
    <row r="114" spans="1:7" ht="39" x14ac:dyDescent="0.25">
      <c r="A114" s="64" t="s">
        <v>179</v>
      </c>
      <c r="B114" s="32" t="s">
        <v>315</v>
      </c>
      <c r="C114" s="32" t="s">
        <v>88</v>
      </c>
      <c r="D114" s="32" t="s">
        <v>82</v>
      </c>
      <c r="E114" s="32" t="s">
        <v>178</v>
      </c>
      <c r="F114" s="32" t="s">
        <v>84</v>
      </c>
      <c r="G114" s="31">
        <f>G115+G123+G131+G137</f>
        <v>31590.799999999999</v>
      </c>
    </row>
    <row r="115" spans="1:7" ht="26.25" x14ac:dyDescent="0.25">
      <c r="A115" s="64" t="s">
        <v>318</v>
      </c>
      <c r="B115" s="32" t="s">
        <v>315</v>
      </c>
      <c r="C115" s="32" t="s">
        <v>88</v>
      </c>
      <c r="D115" s="32" t="s">
        <v>81</v>
      </c>
      <c r="E115" s="32" t="s">
        <v>178</v>
      </c>
      <c r="F115" s="32" t="s">
        <v>84</v>
      </c>
      <c r="G115" s="31">
        <f>G116</f>
        <v>19085.5</v>
      </c>
    </row>
    <row r="116" spans="1:7" ht="26.25" x14ac:dyDescent="0.25">
      <c r="A116" s="66" t="s">
        <v>184</v>
      </c>
      <c r="B116" s="32" t="s">
        <v>315</v>
      </c>
      <c r="C116" s="32" t="s">
        <v>88</v>
      </c>
      <c r="D116" s="32" t="s">
        <v>81</v>
      </c>
      <c r="E116" s="32" t="s">
        <v>185</v>
      </c>
      <c r="F116" s="32" t="s">
        <v>84</v>
      </c>
      <c r="G116" s="31">
        <f>G117+G119+G121</f>
        <v>19085.5</v>
      </c>
    </row>
    <row r="117" spans="1:7" ht="51" x14ac:dyDescent="0.25">
      <c r="A117" s="65" t="s">
        <v>238</v>
      </c>
      <c r="B117" s="32" t="s">
        <v>315</v>
      </c>
      <c r="C117" s="32" t="s">
        <v>88</v>
      </c>
      <c r="D117" s="32" t="s">
        <v>81</v>
      </c>
      <c r="E117" s="32" t="s">
        <v>185</v>
      </c>
      <c r="F117" s="32" t="s">
        <v>163</v>
      </c>
      <c r="G117" s="31">
        <f>G118</f>
        <v>18895.099999999999</v>
      </c>
    </row>
    <row r="118" spans="1:7" ht="25.5" x14ac:dyDescent="0.25">
      <c r="A118" s="65" t="s">
        <v>182</v>
      </c>
      <c r="B118" s="32" t="s">
        <v>315</v>
      </c>
      <c r="C118" s="32" t="s">
        <v>88</v>
      </c>
      <c r="D118" s="32" t="s">
        <v>81</v>
      </c>
      <c r="E118" s="32" t="s">
        <v>185</v>
      </c>
      <c r="F118" s="32" t="s">
        <v>183</v>
      </c>
      <c r="G118" s="31">
        <f>18904.8-9.7</f>
        <v>18895.099999999999</v>
      </c>
    </row>
    <row r="119" spans="1:7" ht="25.5" x14ac:dyDescent="0.25">
      <c r="A119" s="65" t="s">
        <v>239</v>
      </c>
      <c r="B119" s="32" t="s">
        <v>315</v>
      </c>
      <c r="C119" s="32" t="s">
        <v>88</v>
      </c>
      <c r="D119" s="32" t="s">
        <v>81</v>
      </c>
      <c r="E119" s="32" t="s">
        <v>185</v>
      </c>
      <c r="F119" s="32" t="s">
        <v>96</v>
      </c>
      <c r="G119" s="31">
        <f>G120</f>
        <v>186.2</v>
      </c>
    </row>
    <row r="120" spans="1:7" ht="26.25" x14ac:dyDescent="0.25">
      <c r="A120" s="37" t="s">
        <v>155</v>
      </c>
      <c r="B120" s="32" t="s">
        <v>315</v>
      </c>
      <c r="C120" s="32" t="s">
        <v>88</v>
      </c>
      <c r="D120" s="32" t="s">
        <v>81</v>
      </c>
      <c r="E120" s="32" t="s">
        <v>185</v>
      </c>
      <c r="F120" s="32" t="s">
        <v>97</v>
      </c>
      <c r="G120" s="31">
        <v>186.2</v>
      </c>
    </row>
    <row r="121" spans="1:7" x14ac:dyDescent="0.25">
      <c r="A121" s="37" t="s">
        <v>50</v>
      </c>
      <c r="B121" s="32" t="s">
        <v>315</v>
      </c>
      <c r="C121" s="32" t="s">
        <v>88</v>
      </c>
      <c r="D121" s="32" t="s">
        <v>81</v>
      </c>
      <c r="E121" s="32" t="s">
        <v>185</v>
      </c>
      <c r="F121" s="32" t="s">
        <v>101</v>
      </c>
      <c r="G121" s="31">
        <f>G122</f>
        <v>4.2</v>
      </c>
    </row>
    <row r="122" spans="1:7" x14ac:dyDescent="0.25">
      <c r="A122" s="37" t="s">
        <v>107</v>
      </c>
      <c r="B122" s="32" t="s">
        <v>315</v>
      </c>
      <c r="C122" s="32" t="s">
        <v>88</v>
      </c>
      <c r="D122" s="32" t="s">
        <v>81</v>
      </c>
      <c r="E122" s="32" t="s">
        <v>185</v>
      </c>
      <c r="F122" s="32" t="s">
        <v>186</v>
      </c>
      <c r="G122" s="31">
        <v>4.2</v>
      </c>
    </row>
    <row r="123" spans="1:7" ht="39" x14ac:dyDescent="0.25">
      <c r="A123" s="37" t="s">
        <v>325</v>
      </c>
      <c r="B123" s="32" t="s">
        <v>315</v>
      </c>
      <c r="C123" s="32" t="s">
        <v>88</v>
      </c>
      <c r="D123" s="32" t="s">
        <v>85</v>
      </c>
      <c r="E123" s="32" t="s">
        <v>178</v>
      </c>
      <c r="F123" s="32" t="s">
        <v>84</v>
      </c>
      <c r="G123" s="31">
        <f>G124</f>
        <v>9837.6</v>
      </c>
    </row>
    <row r="124" spans="1:7" ht="26.25" x14ac:dyDescent="0.25">
      <c r="A124" s="37" t="s">
        <v>211</v>
      </c>
      <c r="B124" s="32" t="s">
        <v>315</v>
      </c>
      <c r="C124" s="32" t="s">
        <v>88</v>
      </c>
      <c r="D124" s="32" t="s">
        <v>85</v>
      </c>
      <c r="E124" s="32" t="s">
        <v>212</v>
      </c>
      <c r="F124" s="32" t="s">
        <v>84</v>
      </c>
      <c r="G124" s="31">
        <f>G125+G127+G129</f>
        <v>9837.6</v>
      </c>
    </row>
    <row r="125" spans="1:7" ht="51" x14ac:dyDescent="0.25">
      <c r="A125" s="65" t="s">
        <v>238</v>
      </c>
      <c r="B125" s="32" t="s">
        <v>315</v>
      </c>
      <c r="C125" s="32" t="s">
        <v>88</v>
      </c>
      <c r="D125" s="32" t="s">
        <v>85</v>
      </c>
      <c r="E125" s="32" t="s">
        <v>212</v>
      </c>
      <c r="F125" s="32" t="s">
        <v>163</v>
      </c>
      <c r="G125" s="31">
        <f>G126</f>
        <v>7256.8</v>
      </c>
    </row>
    <row r="126" spans="1:7" x14ac:dyDescent="0.25">
      <c r="A126" s="37" t="s">
        <v>56</v>
      </c>
      <c r="B126" s="32" t="s">
        <v>315</v>
      </c>
      <c r="C126" s="32" t="s">
        <v>88</v>
      </c>
      <c r="D126" s="32" t="s">
        <v>85</v>
      </c>
      <c r="E126" s="32" t="s">
        <v>212</v>
      </c>
      <c r="F126" s="32" t="s">
        <v>164</v>
      </c>
      <c r="G126" s="31">
        <v>7256.8</v>
      </c>
    </row>
    <row r="127" spans="1:7" ht="25.5" x14ac:dyDescent="0.25">
      <c r="A127" s="65" t="s">
        <v>239</v>
      </c>
      <c r="B127" s="32" t="s">
        <v>315</v>
      </c>
      <c r="C127" s="32" t="s">
        <v>88</v>
      </c>
      <c r="D127" s="32" t="s">
        <v>85</v>
      </c>
      <c r="E127" s="32" t="s">
        <v>212</v>
      </c>
      <c r="F127" s="32" t="s">
        <v>96</v>
      </c>
      <c r="G127" s="31">
        <f>G128</f>
        <v>2478.8000000000002</v>
      </c>
    </row>
    <row r="128" spans="1:7" ht="26.25" x14ac:dyDescent="0.25">
      <c r="A128" s="37" t="s">
        <v>155</v>
      </c>
      <c r="B128" s="32" t="s">
        <v>315</v>
      </c>
      <c r="C128" s="32" t="s">
        <v>88</v>
      </c>
      <c r="D128" s="32" t="s">
        <v>85</v>
      </c>
      <c r="E128" s="32" t="s">
        <v>212</v>
      </c>
      <c r="F128" s="32" t="s">
        <v>97</v>
      </c>
      <c r="G128" s="31">
        <v>2478.8000000000002</v>
      </c>
    </row>
    <row r="129" spans="1:7" x14ac:dyDescent="0.25">
      <c r="A129" s="37" t="s">
        <v>50</v>
      </c>
      <c r="B129" s="32" t="s">
        <v>315</v>
      </c>
      <c r="C129" s="32" t="s">
        <v>88</v>
      </c>
      <c r="D129" s="32" t="s">
        <v>85</v>
      </c>
      <c r="E129" s="32" t="s">
        <v>212</v>
      </c>
      <c r="F129" s="32" t="s">
        <v>101</v>
      </c>
      <c r="G129" s="31">
        <f>G130</f>
        <v>102</v>
      </c>
    </row>
    <row r="130" spans="1:7" x14ac:dyDescent="0.25">
      <c r="A130" s="37" t="s">
        <v>107</v>
      </c>
      <c r="B130" s="32" t="s">
        <v>315</v>
      </c>
      <c r="C130" s="32" t="s">
        <v>88</v>
      </c>
      <c r="D130" s="32" t="s">
        <v>85</v>
      </c>
      <c r="E130" s="32" t="s">
        <v>212</v>
      </c>
      <c r="F130" s="32" t="s">
        <v>186</v>
      </c>
      <c r="G130" s="31">
        <v>102</v>
      </c>
    </row>
    <row r="131" spans="1:7" ht="39" x14ac:dyDescent="0.25">
      <c r="A131" s="37" t="s">
        <v>326</v>
      </c>
      <c r="B131" s="32" t="s">
        <v>315</v>
      </c>
      <c r="C131" s="32" t="s">
        <v>88</v>
      </c>
      <c r="D131" s="32" t="s">
        <v>89</v>
      </c>
      <c r="E131" s="32" t="s">
        <v>178</v>
      </c>
      <c r="F131" s="32" t="s">
        <v>84</v>
      </c>
      <c r="G131" s="31">
        <f>G132+G135</f>
        <v>885</v>
      </c>
    </row>
    <row r="132" spans="1:7" x14ac:dyDescent="0.25">
      <c r="A132" s="37" t="s">
        <v>55</v>
      </c>
      <c r="B132" s="32" t="s">
        <v>315</v>
      </c>
      <c r="C132" s="32" t="s">
        <v>88</v>
      </c>
      <c r="D132" s="32" t="s">
        <v>89</v>
      </c>
      <c r="E132" s="32" t="s">
        <v>209</v>
      </c>
      <c r="F132" s="32" t="s">
        <v>84</v>
      </c>
      <c r="G132" s="31">
        <f t="shared" ref="G132" si="17">G133</f>
        <v>705</v>
      </c>
    </row>
    <row r="133" spans="1:7" ht="51" x14ac:dyDescent="0.25">
      <c r="A133" s="65" t="s">
        <v>238</v>
      </c>
      <c r="B133" s="32" t="s">
        <v>315</v>
      </c>
      <c r="C133" s="32" t="s">
        <v>88</v>
      </c>
      <c r="D133" s="32" t="s">
        <v>89</v>
      </c>
      <c r="E133" s="32" t="s">
        <v>209</v>
      </c>
      <c r="F133" s="32" t="s">
        <v>163</v>
      </c>
      <c r="G133" s="31">
        <f>G134</f>
        <v>705</v>
      </c>
    </row>
    <row r="134" spans="1:7" ht="25.5" x14ac:dyDescent="0.25">
      <c r="A134" s="65" t="s">
        <v>182</v>
      </c>
      <c r="B134" s="32" t="s">
        <v>315</v>
      </c>
      <c r="C134" s="32" t="s">
        <v>88</v>
      </c>
      <c r="D134" s="32" t="s">
        <v>89</v>
      </c>
      <c r="E134" s="32" t="s">
        <v>209</v>
      </c>
      <c r="F134" s="32" t="s">
        <v>183</v>
      </c>
      <c r="G134" s="31">
        <v>705</v>
      </c>
    </row>
    <row r="135" spans="1:7" x14ac:dyDescent="0.25">
      <c r="A135" s="37" t="s">
        <v>75</v>
      </c>
      <c r="B135" s="32" t="s">
        <v>315</v>
      </c>
      <c r="C135" s="32" t="s">
        <v>88</v>
      </c>
      <c r="D135" s="32" t="s">
        <v>89</v>
      </c>
      <c r="E135" s="32" t="s">
        <v>209</v>
      </c>
      <c r="F135" s="32" t="s">
        <v>241</v>
      </c>
      <c r="G135" s="31">
        <f>G136</f>
        <v>180</v>
      </c>
    </row>
    <row r="136" spans="1:7" ht="26.25" x14ac:dyDescent="0.25">
      <c r="A136" s="37" t="s">
        <v>76</v>
      </c>
      <c r="B136" s="32" t="s">
        <v>315</v>
      </c>
      <c r="C136" s="32" t="s">
        <v>88</v>
      </c>
      <c r="D136" s="32" t="s">
        <v>89</v>
      </c>
      <c r="E136" s="32" t="s">
        <v>209</v>
      </c>
      <c r="F136" s="32" t="s">
        <v>234</v>
      </c>
      <c r="G136" s="31">
        <v>180</v>
      </c>
    </row>
    <row r="137" spans="1:7" ht="26.25" x14ac:dyDescent="0.25">
      <c r="A137" s="64" t="s">
        <v>317</v>
      </c>
      <c r="B137" s="32" t="s">
        <v>315</v>
      </c>
      <c r="C137" s="32" t="s">
        <v>88</v>
      </c>
      <c r="D137" s="32" t="s">
        <v>87</v>
      </c>
      <c r="E137" s="32" t="s">
        <v>178</v>
      </c>
      <c r="F137" s="32" t="s">
        <v>84</v>
      </c>
      <c r="G137" s="31">
        <f t="shared" ref="G137" si="18">G138</f>
        <v>1782.7</v>
      </c>
    </row>
    <row r="138" spans="1:7" x14ac:dyDescent="0.25">
      <c r="A138" s="65" t="s">
        <v>180</v>
      </c>
      <c r="B138" s="32" t="s">
        <v>315</v>
      </c>
      <c r="C138" s="32" t="s">
        <v>88</v>
      </c>
      <c r="D138" s="32" t="s">
        <v>87</v>
      </c>
      <c r="E138" s="32" t="s">
        <v>181</v>
      </c>
      <c r="F138" s="32" t="s">
        <v>84</v>
      </c>
      <c r="G138" s="31">
        <f>G139</f>
        <v>1782.7</v>
      </c>
    </row>
    <row r="139" spans="1:7" ht="51" x14ac:dyDescent="0.25">
      <c r="A139" s="65" t="s">
        <v>238</v>
      </c>
      <c r="B139" s="32" t="s">
        <v>315</v>
      </c>
      <c r="C139" s="32" t="s">
        <v>88</v>
      </c>
      <c r="D139" s="32" t="s">
        <v>87</v>
      </c>
      <c r="E139" s="32" t="s">
        <v>181</v>
      </c>
      <c r="F139" s="32" t="s">
        <v>163</v>
      </c>
      <c r="G139" s="31">
        <f>G140</f>
        <v>1782.7</v>
      </c>
    </row>
    <row r="140" spans="1:7" ht="25.5" x14ac:dyDescent="0.25">
      <c r="A140" s="65" t="s">
        <v>182</v>
      </c>
      <c r="B140" s="32" t="s">
        <v>315</v>
      </c>
      <c r="C140" s="32" t="s">
        <v>88</v>
      </c>
      <c r="D140" s="32" t="s">
        <v>87</v>
      </c>
      <c r="E140" s="32" t="s">
        <v>181</v>
      </c>
      <c r="F140" s="32" t="s">
        <v>183</v>
      </c>
      <c r="G140" s="31">
        <f>1773+9.7</f>
        <v>1782.7</v>
      </c>
    </row>
    <row r="141" spans="1:7" x14ac:dyDescent="0.25">
      <c r="A141" s="39" t="s">
        <v>59</v>
      </c>
      <c r="B141" s="34" t="s">
        <v>100</v>
      </c>
      <c r="C141" s="34" t="s">
        <v>86</v>
      </c>
      <c r="D141" s="34" t="s">
        <v>82</v>
      </c>
      <c r="E141" s="34" t="s">
        <v>178</v>
      </c>
      <c r="F141" s="34" t="s">
        <v>84</v>
      </c>
      <c r="G141" s="30">
        <f>G142+G146+G149</f>
        <v>972.2</v>
      </c>
    </row>
    <row r="142" spans="1:7" ht="27.75" customHeight="1" x14ac:dyDescent="0.25">
      <c r="A142" s="37" t="s">
        <v>213</v>
      </c>
      <c r="B142" s="32" t="s">
        <v>100</v>
      </c>
      <c r="C142" s="32" t="s">
        <v>86</v>
      </c>
      <c r="D142" s="32" t="s">
        <v>81</v>
      </c>
      <c r="E142" s="32" t="s">
        <v>178</v>
      </c>
      <c r="F142" s="32" t="s">
        <v>84</v>
      </c>
      <c r="G142" s="31">
        <f t="shared" ref="G142:G143" si="19">G143</f>
        <v>174.2</v>
      </c>
    </row>
    <row r="143" spans="1:7" ht="25.5" customHeight="1" x14ac:dyDescent="0.25">
      <c r="A143" s="37" t="s">
        <v>263</v>
      </c>
      <c r="B143" s="32" t="s">
        <v>100</v>
      </c>
      <c r="C143" s="32" t="s">
        <v>86</v>
      </c>
      <c r="D143" s="32" t="s">
        <v>81</v>
      </c>
      <c r="E143" s="32" t="s">
        <v>188</v>
      </c>
      <c r="F143" s="32" t="s">
        <v>84</v>
      </c>
      <c r="G143" s="31">
        <f t="shared" si="19"/>
        <v>174.2</v>
      </c>
    </row>
    <row r="144" spans="1:7" ht="14.25" customHeight="1" x14ac:dyDescent="0.25">
      <c r="A144" s="65" t="s">
        <v>239</v>
      </c>
      <c r="B144" s="32" t="s">
        <v>100</v>
      </c>
      <c r="C144" s="32" t="s">
        <v>86</v>
      </c>
      <c r="D144" s="32" t="s">
        <v>81</v>
      </c>
      <c r="E144" s="32" t="s">
        <v>188</v>
      </c>
      <c r="F144" s="32" t="s">
        <v>96</v>
      </c>
      <c r="G144" s="31">
        <f>G145</f>
        <v>174.2</v>
      </c>
    </row>
    <row r="145" spans="1:7" ht="26.25" x14ac:dyDescent="0.25">
      <c r="A145" s="37" t="s">
        <v>155</v>
      </c>
      <c r="B145" s="32" t="s">
        <v>100</v>
      </c>
      <c r="C145" s="32" t="s">
        <v>86</v>
      </c>
      <c r="D145" s="32" t="s">
        <v>81</v>
      </c>
      <c r="E145" s="32" t="s">
        <v>188</v>
      </c>
      <c r="F145" s="32" t="s">
        <v>97</v>
      </c>
      <c r="G145" s="31">
        <v>174.2</v>
      </c>
    </row>
    <row r="146" spans="1:7" ht="25.5" x14ac:dyDescent="0.25">
      <c r="A146" s="53" t="s">
        <v>214</v>
      </c>
      <c r="B146" s="32" t="s">
        <v>100</v>
      </c>
      <c r="C146" s="32" t="s">
        <v>86</v>
      </c>
      <c r="D146" s="32" t="s">
        <v>81</v>
      </c>
      <c r="E146" s="32" t="s">
        <v>215</v>
      </c>
      <c r="F146" s="32" t="s">
        <v>84</v>
      </c>
      <c r="G146" s="31">
        <f>G147</f>
        <v>779</v>
      </c>
    </row>
    <row r="147" spans="1:7" ht="51" x14ac:dyDescent="0.25">
      <c r="A147" s="65" t="s">
        <v>238</v>
      </c>
      <c r="B147" s="32" t="s">
        <v>100</v>
      </c>
      <c r="C147" s="32" t="s">
        <v>86</v>
      </c>
      <c r="D147" s="32" t="s">
        <v>81</v>
      </c>
      <c r="E147" s="32" t="s">
        <v>215</v>
      </c>
      <c r="F147" s="32" t="s">
        <v>163</v>
      </c>
      <c r="G147" s="31">
        <f>G148</f>
        <v>779</v>
      </c>
    </row>
    <row r="148" spans="1:7" x14ac:dyDescent="0.25">
      <c r="A148" s="37" t="s">
        <v>56</v>
      </c>
      <c r="B148" s="32" t="s">
        <v>100</v>
      </c>
      <c r="C148" s="32" t="s">
        <v>86</v>
      </c>
      <c r="D148" s="32" t="s">
        <v>81</v>
      </c>
      <c r="E148" s="32" t="s">
        <v>215</v>
      </c>
      <c r="F148" s="32" t="s">
        <v>164</v>
      </c>
      <c r="G148" s="31">
        <v>779</v>
      </c>
    </row>
    <row r="149" spans="1:7" ht="26.25" x14ac:dyDescent="0.25">
      <c r="A149" s="37" t="s">
        <v>380</v>
      </c>
      <c r="B149" s="32" t="s">
        <v>100</v>
      </c>
      <c r="C149" s="32" t="s">
        <v>86</v>
      </c>
      <c r="D149" s="32" t="s">
        <v>85</v>
      </c>
      <c r="E149" s="32" t="s">
        <v>178</v>
      </c>
      <c r="F149" s="32" t="s">
        <v>84</v>
      </c>
      <c r="G149" s="31">
        <f t="shared" ref="G149:G150" si="20">G150</f>
        <v>19</v>
      </c>
    </row>
    <row r="150" spans="1:7" ht="44.25" customHeight="1" x14ac:dyDescent="0.25">
      <c r="A150" s="37" t="s">
        <v>379</v>
      </c>
      <c r="B150" s="32" t="s">
        <v>100</v>
      </c>
      <c r="C150" s="32" t="s">
        <v>86</v>
      </c>
      <c r="D150" s="32" t="s">
        <v>85</v>
      </c>
      <c r="E150" s="32" t="s">
        <v>266</v>
      </c>
      <c r="F150" s="32" t="s">
        <v>84</v>
      </c>
      <c r="G150" s="31">
        <f t="shared" si="20"/>
        <v>19</v>
      </c>
    </row>
    <row r="151" spans="1:7" x14ac:dyDescent="0.25">
      <c r="A151" s="37" t="s">
        <v>77</v>
      </c>
      <c r="B151" s="32" t="s">
        <v>100</v>
      </c>
      <c r="C151" s="32" t="s">
        <v>86</v>
      </c>
      <c r="D151" s="32" t="s">
        <v>85</v>
      </c>
      <c r="E151" s="32" t="s">
        <v>266</v>
      </c>
      <c r="F151" s="32" t="s">
        <v>235</v>
      </c>
      <c r="G151" s="31">
        <f>G152</f>
        <v>19</v>
      </c>
    </row>
    <row r="152" spans="1:7" x14ac:dyDescent="0.25">
      <c r="A152" s="59" t="s">
        <v>108</v>
      </c>
      <c r="B152" s="32" t="s">
        <v>100</v>
      </c>
      <c r="C152" s="32" t="s">
        <v>86</v>
      </c>
      <c r="D152" s="32" t="s">
        <v>85</v>
      </c>
      <c r="E152" s="32" t="s">
        <v>266</v>
      </c>
      <c r="F152" s="32" t="s">
        <v>236</v>
      </c>
      <c r="G152" s="31">
        <v>19</v>
      </c>
    </row>
    <row r="153" spans="1:7" x14ac:dyDescent="0.25">
      <c r="A153" s="46" t="s">
        <v>78</v>
      </c>
      <c r="B153" s="32"/>
      <c r="C153" s="32"/>
      <c r="D153" s="32"/>
      <c r="E153" s="32"/>
      <c r="F153" s="70"/>
      <c r="G153" s="30">
        <f>G8+G16+G22+G28+G37+G61+G79+G85+G91+G97+G108+G113+G141</f>
        <v>61076.799999999996</v>
      </c>
    </row>
  </sheetData>
  <mergeCells count="8">
    <mergeCell ref="F5:F6"/>
    <mergeCell ref="G5:G6"/>
    <mergeCell ref="A4:G4"/>
    <mergeCell ref="A2:G2"/>
    <mergeCell ref="E1:G1"/>
    <mergeCell ref="B1:D1"/>
    <mergeCell ref="A5:A6"/>
    <mergeCell ref="B5:E5"/>
  </mergeCells>
  <pageMargins left="0.7" right="0.7" top="0.75" bottom="0.75" header="0.3" footer="0.3"/>
  <pageSetup paperSize="9"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opLeftCell="A43" workbookViewId="0">
      <selection activeCell="A48" sqref="A48"/>
    </sheetView>
  </sheetViews>
  <sheetFormatPr defaultRowHeight="15" x14ac:dyDescent="0.25"/>
  <cols>
    <col min="1" max="1" width="56.42578125" customWidth="1"/>
    <col min="2" max="2" width="6.28515625" customWidth="1"/>
    <col min="3" max="3" width="5.28515625" customWidth="1"/>
    <col min="4" max="4" width="7.42578125" customWidth="1"/>
    <col min="5" max="5" width="7" customWidth="1"/>
    <col min="6" max="6" width="5.85546875" customWidth="1"/>
  </cols>
  <sheetData>
    <row r="1" spans="1:8" ht="49.5" customHeight="1" x14ac:dyDescent="0.25">
      <c r="A1" s="3"/>
      <c r="B1" s="177"/>
      <c r="C1" s="189"/>
      <c r="D1" s="189"/>
      <c r="E1" s="177" t="s">
        <v>284</v>
      </c>
      <c r="F1" s="189"/>
      <c r="G1" s="189"/>
      <c r="H1" s="173"/>
    </row>
    <row r="2" spans="1:8" ht="89.25" customHeight="1" x14ac:dyDescent="0.25">
      <c r="A2" s="188" t="s">
        <v>283</v>
      </c>
      <c r="B2" s="189"/>
      <c r="C2" s="189"/>
      <c r="D2" s="189"/>
      <c r="E2" s="173"/>
      <c r="F2" s="173"/>
      <c r="G2" s="173"/>
      <c r="H2" s="173"/>
    </row>
    <row r="4" spans="1:8" x14ac:dyDescent="0.25">
      <c r="A4" s="178" t="s">
        <v>0</v>
      </c>
      <c r="B4" s="175"/>
      <c r="C4" s="175"/>
      <c r="D4" s="175"/>
      <c r="E4" s="175"/>
      <c r="F4" s="175"/>
      <c r="G4" s="175"/>
      <c r="H4" s="175"/>
    </row>
    <row r="5" spans="1:8" x14ac:dyDescent="0.25">
      <c r="A5" s="179" t="s">
        <v>39</v>
      </c>
      <c r="B5" s="183" t="s">
        <v>42</v>
      </c>
      <c r="C5" s="183"/>
      <c r="D5" s="183"/>
      <c r="E5" s="183"/>
      <c r="F5" s="184" t="s">
        <v>43</v>
      </c>
      <c r="G5" s="180" t="s">
        <v>274</v>
      </c>
      <c r="H5" s="180" t="s">
        <v>275</v>
      </c>
    </row>
    <row r="6" spans="1:8" x14ac:dyDescent="0.25">
      <c r="A6" s="179"/>
      <c r="B6" s="122" t="s">
        <v>44</v>
      </c>
      <c r="C6" s="122" t="s">
        <v>45</v>
      </c>
      <c r="D6" s="122" t="s">
        <v>237</v>
      </c>
      <c r="E6" s="122" t="s">
        <v>46</v>
      </c>
      <c r="F6" s="185"/>
      <c r="G6" s="181"/>
      <c r="H6" s="181"/>
    </row>
    <row r="7" spans="1:8" x14ac:dyDescent="0.25">
      <c r="A7" s="123">
        <v>1</v>
      </c>
      <c r="B7" s="124" t="s">
        <v>95</v>
      </c>
      <c r="C7" s="124" t="s">
        <v>103</v>
      </c>
      <c r="D7" s="124">
        <v>4</v>
      </c>
      <c r="E7" s="124">
        <v>5</v>
      </c>
      <c r="F7" s="124">
        <v>6</v>
      </c>
      <c r="G7" s="124">
        <v>7</v>
      </c>
      <c r="H7" s="124" t="s">
        <v>364</v>
      </c>
    </row>
    <row r="8" spans="1:8" ht="26.25" x14ac:dyDescent="0.25">
      <c r="A8" s="40" t="s">
        <v>322</v>
      </c>
      <c r="B8" s="34" t="s">
        <v>85</v>
      </c>
      <c r="C8" s="34" t="s">
        <v>86</v>
      </c>
      <c r="D8" s="34" t="s">
        <v>82</v>
      </c>
      <c r="E8" s="34" t="s">
        <v>178</v>
      </c>
      <c r="F8" s="34" t="s">
        <v>84</v>
      </c>
      <c r="G8" s="30">
        <f t="shared" ref="G8:H10" si="0">G9</f>
        <v>648.5</v>
      </c>
      <c r="H8" s="30">
        <f t="shared" si="0"/>
        <v>648.5</v>
      </c>
    </row>
    <row r="9" spans="1:8" x14ac:dyDescent="0.25">
      <c r="A9" s="41" t="s">
        <v>193</v>
      </c>
      <c r="B9" s="33" t="s">
        <v>85</v>
      </c>
      <c r="C9" s="33" t="s">
        <v>88</v>
      </c>
      <c r="D9" s="33" t="s">
        <v>82</v>
      </c>
      <c r="E9" s="33" t="s">
        <v>178</v>
      </c>
      <c r="F9" s="34" t="s">
        <v>84</v>
      </c>
      <c r="G9" s="31">
        <f t="shared" si="0"/>
        <v>648.5</v>
      </c>
      <c r="H9" s="31">
        <f t="shared" si="0"/>
        <v>648.5</v>
      </c>
    </row>
    <row r="10" spans="1:8" ht="26.25" x14ac:dyDescent="0.25">
      <c r="A10" s="41" t="s">
        <v>194</v>
      </c>
      <c r="B10" s="32" t="s">
        <v>85</v>
      </c>
      <c r="C10" s="32" t="s">
        <v>88</v>
      </c>
      <c r="D10" s="32" t="s">
        <v>81</v>
      </c>
      <c r="E10" s="32" t="s">
        <v>178</v>
      </c>
      <c r="F10" s="32" t="s">
        <v>84</v>
      </c>
      <c r="G10" s="31">
        <f t="shared" si="0"/>
        <v>648.5</v>
      </c>
      <c r="H10" s="31">
        <f t="shared" si="0"/>
        <v>648.5</v>
      </c>
    </row>
    <row r="11" spans="1:8" x14ac:dyDescent="0.25">
      <c r="A11" s="41" t="s">
        <v>195</v>
      </c>
      <c r="B11" s="32" t="s">
        <v>85</v>
      </c>
      <c r="C11" s="32" t="s">
        <v>88</v>
      </c>
      <c r="D11" s="32" t="s">
        <v>81</v>
      </c>
      <c r="E11" s="32" t="s">
        <v>196</v>
      </c>
      <c r="F11" s="32" t="s">
        <v>84</v>
      </c>
      <c r="G11" s="31">
        <f>G14+G12</f>
        <v>648.5</v>
      </c>
      <c r="H11" s="31">
        <f>H14+H12</f>
        <v>648.5</v>
      </c>
    </row>
    <row r="12" spans="1:8" ht="51" x14ac:dyDescent="0.25">
      <c r="A12" s="65" t="s">
        <v>238</v>
      </c>
      <c r="B12" s="105" t="s">
        <v>85</v>
      </c>
      <c r="C12" s="105" t="s">
        <v>88</v>
      </c>
      <c r="D12" s="105" t="s">
        <v>81</v>
      </c>
      <c r="E12" s="105" t="s">
        <v>196</v>
      </c>
      <c r="F12" s="105" t="s">
        <v>163</v>
      </c>
      <c r="G12" s="31">
        <f>G13</f>
        <v>588.4</v>
      </c>
      <c r="H12" s="31">
        <f>H13</f>
        <v>588.4</v>
      </c>
    </row>
    <row r="13" spans="1:8" x14ac:dyDescent="0.25">
      <c r="A13" s="107" t="s">
        <v>56</v>
      </c>
      <c r="B13" s="105" t="s">
        <v>85</v>
      </c>
      <c r="C13" s="105" t="s">
        <v>88</v>
      </c>
      <c r="D13" s="105" t="s">
        <v>81</v>
      </c>
      <c r="E13" s="105" t="s">
        <v>196</v>
      </c>
      <c r="F13" s="105" t="s">
        <v>164</v>
      </c>
      <c r="G13" s="31">
        <v>588.4</v>
      </c>
      <c r="H13" s="31">
        <v>588.4</v>
      </c>
    </row>
    <row r="14" spans="1:8" ht="25.5" x14ac:dyDescent="0.25">
      <c r="A14" s="65" t="s">
        <v>239</v>
      </c>
      <c r="B14" s="32" t="s">
        <v>85</v>
      </c>
      <c r="C14" s="32" t="s">
        <v>88</v>
      </c>
      <c r="D14" s="32" t="s">
        <v>81</v>
      </c>
      <c r="E14" s="32" t="s">
        <v>196</v>
      </c>
      <c r="F14" s="32" t="s">
        <v>96</v>
      </c>
      <c r="G14" s="31">
        <f>G15</f>
        <v>60.1</v>
      </c>
      <c r="H14" s="31">
        <f>H15</f>
        <v>60.1</v>
      </c>
    </row>
    <row r="15" spans="1:8" ht="26.25" x14ac:dyDescent="0.25">
      <c r="A15" s="37" t="s">
        <v>155</v>
      </c>
      <c r="B15" s="32" t="s">
        <v>85</v>
      </c>
      <c r="C15" s="32" t="s">
        <v>88</v>
      </c>
      <c r="D15" s="32" t="s">
        <v>81</v>
      </c>
      <c r="E15" s="32" t="s">
        <v>196</v>
      </c>
      <c r="F15" s="32" t="s">
        <v>97</v>
      </c>
      <c r="G15" s="31">
        <v>60.1</v>
      </c>
      <c r="H15" s="31">
        <v>60.1</v>
      </c>
    </row>
    <row r="16" spans="1:8" ht="26.25" x14ac:dyDescent="0.25">
      <c r="A16" s="39" t="s">
        <v>350</v>
      </c>
      <c r="B16" s="144" t="s">
        <v>89</v>
      </c>
      <c r="C16" s="144" t="s">
        <v>86</v>
      </c>
      <c r="D16" s="144" t="s">
        <v>82</v>
      </c>
      <c r="E16" s="144" t="s">
        <v>178</v>
      </c>
      <c r="F16" s="144" t="s">
        <v>84</v>
      </c>
      <c r="G16" s="30">
        <f t="shared" ref="G16:H19" si="1">G17</f>
        <v>50</v>
      </c>
      <c r="H16" s="30">
        <f t="shared" si="1"/>
        <v>50</v>
      </c>
    </row>
    <row r="17" spans="1:8" ht="26.25" x14ac:dyDescent="0.25">
      <c r="A17" s="37" t="s">
        <v>351</v>
      </c>
      <c r="B17" s="139" t="s">
        <v>89</v>
      </c>
      <c r="C17" s="139" t="s">
        <v>343</v>
      </c>
      <c r="D17" s="139" t="s">
        <v>82</v>
      </c>
      <c r="E17" s="139" t="s">
        <v>178</v>
      </c>
      <c r="F17" s="139" t="s">
        <v>84</v>
      </c>
      <c r="G17" s="31">
        <f t="shared" si="1"/>
        <v>50</v>
      </c>
      <c r="H17" s="31">
        <f t="shared" si="1"/>
        <v>50</v>
      </c>
    </row>
    <row r="18" spans="1:8" ht="39" x14ac:dyDescent="0.25">
      <c r="A18" s="37" t="s">
        <v>352</v>
      </c>
      <c r="B18" s="139" t="s">
        <v>89</v>
      </c>
      <c r="C18" s="139" t="s">
        <v>343</v>
      </c>
      <c r="D18" s="139" t="s">
        <v>81</v>
      </c>
      <c r="E18" s="139" t="s">
        <v>178</v>
      </c>
      <c r="F18" s="139" t="s">
        <v>84</v>
      </c>
      <c r="G18" s="31">
        <f t="shared" si="1"/>
        <v>50</v>
      </c>
      <c r="H18" s="31">
        <f t="shared" si="1"/>
        <v>50</v>
      </c>
    </row>
    <row r="19" spans="1:8" x14ac:dyDescent="0.25">
      <c r="A19" s="37" t="s">
        <v>353</v>
      </c>
      <c r="B19" s="139" t="s">
        <v>89</v>
      </c>
      <c r="C19" s="139" t="s">
        <v>343</v>
      </c>
      <c r="D19" s="139" t="s">
        <v>81</v>
      </c>
      <c r="E19" s="139" t="s">
        <v>209</v>
      </c>
      <c r="F19" s="139" t="s">
        <v>84</v>
      </c>
      <c r="G19" s="31">
        <f t="shared" si="1"/>
        <v>50</v>
      </c>
      <c r="H19" s="31">
        <f t="shared" si="1"/>
        <v>50</v>
      </c>
    </row>
    <row r="20" spans="1:8" ht="26.25" x14ac:dyDescent="0.25">
      <c r="A20" s="37" t="s">
        <v>239</v>
      </c>
      <c r="B20" s="139" t="s">
        <v>89</v>
      </c>
      <c r="C20" s="139" t="s">
        <v>343</v>
      </c>
      <c r="D20" s="139" t="s">
        <v>81</v>
      </c>
      <c r="E20" s="139" t="s">
        <v>209</v>
      </c>
      <c r="F20" s="139" t="s">
        <v>96</v>
      </c>
      <c r="G20" s="31">
        <f>G21</f>
        <v>50</v>
      </c>
      <c r="H20" s="31">
        <f>H21</f>
        <v>50</v>
      </c>
    </row>
    <row r="21" spans="1:8" ht="26.25" x14ac:dyDescent="0.25">
      <c r="A21" s="107" t="s">
        <v>155</v>
      </c>
      <c r="B21" s="139" t="s">
        <v>89</v>
      </c>
      <c r="C21" s="139" t="s">
        <v>343</v>
      </c>
      <c r="D21" s="139" t="s">
        <v>81</v>
      </c>
      <c r="E21" s="139" t="s">
        <v>209</v>
      </c>
      <c r="F21" s="139" t="s">
        <v>97</v>
      </c>
      <c r="G21" s="31">
        <v>50</v>
      </c>
      <c r="H21" s="31">
        <v>50</v>
      </c>
    </row>
    <row r="22" spans="1:8" ht="28.5" customHeight="1" x14ac:dyDescent="0.25">
      <c r="A22" s="134" t="s">
        <v>356</v>
      </c>
      <c r="B22" s="144" t="s">
        <v>87</v>
      </c>
      <c r="C22" s="144" t="s">
        <v>86</v>
      </c>
      <c r="D22" s="144" t="s">
        <v>82</v>
      </c>
      <c r="E22" s="144" t="s">
        <v>178</v>
      </c>
      <c r="F22" s="143" t="s">
        <v>84</v>
      </c>
      <c r="G22" s="30">
        <f t="shared" ref="G22:H25" si="2">G23</f>
        <v>60</v>
      </c>
      <c r="H22" s="30">
        <f t="shared" si="2"/>
        <v>60</v>
      </c>
    </row>
    <row r="23" spans="1:8" ht="18" customHeight="1" x14ac:dyDescent="0.25">
      <c r="A23" s="107" t="s">
        <v>357</v>
      </c>
      <c r="B23" s="139" t="s">
        <v>87</v>
      </c>
      <c r="C23" s="139" t="s">
        <v>88</v>
      </c>
      <c r="D23" s="139" t="s">
        <v>82</v>
      </c>
      <c r="E23" s="139" t="s">
        <v>178</v>
      </c>
      <c r="F23" s="138" t="s">
        <v>84</v>
      </c>
      <c r="G23" s="31">
        <f t="shared" si="2"/>
        <v>60</v>
      </c>
      <c r="H23" s="31">
        <f t="shared" si="2"/>
        <v>60</v>
      </c>
    </row>
    <row r="24" spans="1:8" ht="26.25" x14ac:dyDescent="0.25">
      <c r="A24" s="107" t="s">
        <v>358</v>
      </c>
      <c r="B24" s="139" t="s">
        <v>87</v>
      </c>
      <c r="C24" s="139" t="s">
        <v>88</v>
      </c>
      <c r="D24" s="139" t="s">
        <v>81</v>
      </c>
      <c r="E24" s="139" t="s">
        <v>178</v>
      </c>
      <c r="F24" s="138" t="s">
        <v>84</v>
      </c>
      <c r="G24" s="31">
        <f t="shared" si="2"/>
        <v>60</v>
      </c>
      <c r="H24" s="31">
        <f t="shared" si="2"/>
        <v>60</v>
      </c>
    </row>
    <row r="25" spans="1:8" ht="26.25" x14ac:dyDescent="0.25">
      <c r="A25" s="107" t="s">
        <v>341</v>
      </c>
      <c r="B25" s="139" t="s">
        <v>87</v>
      </c>
      <c r="C25" s="139" t="s">
        <v>88</v>
      </c>
      <c r="D25" s="139" t="s">
        <v>81</v>
      </c>
      <c r="E25" s="139" t="s">
        <v>196</v>
      </c>
      <c r="F25" s="138" t="s">
        <v>84</v>
      </c>
      <c r="G25" s="31">
        <f t="shared" si="2"/>
        <v>60</v>
      </c>
      <c r="H25" s="31">
        <f t="shared" si="2"/>
        <v>60</v>
      </c>
    </row>
    <row r="26" spans="1:8" ht="26.25" x14ac:dyDescent="0.25">
      <c r="A26" s="37" t="s">
        <v>239</v>
      </c>
      <c r="B26" s="139" t="s">
        <v>87</v>
      </c>
      <c r="C26" s="139" t="s">
        <v>88</v>
      </c>
      <c r="D26" s="139" t="s">
        <v>81</v>
      </c>
      <c r="E26" s="139" t="s">
        <v>196</v>
      </c>
      <c r="F26" s="138" t="s">
        <v>96</v>
      </c>
      <c r="G26" s="31">
        <f>G27</f>
        <v>60</v>
      </c>
      <c r="H26" s="31">
        <f>H27</f>
        <v>60</v>
      </c>
    </row>
    <row r="27" spans="1:8" ht="26.25" x14ac:dyDescent="0.25">
      <c r="A27" s="107" t="s">
        <v>155</v>
      </c>
      <c r="B27" s="139" t="s">
        <v>87</v>
      </c>
      <c r="C27" s="139" t="s">
        <v>88</v>
      </c>
      <c r="D27" s="139" t="s">
        <v>81</v>
      </c>
      <c r="E27" s="139" t="s">
        <v>196</v>
      </c>
      <c r="F27" s="139" t="s">
        <v>97</v>
      </c>
      <c r="G27" s="31">
        <v>60</v>
      </c>
      <c r="H27" s="31">
        <v>60</v>
      </c>
    </row>
    <row r="28" spans="1:8" ht="26.25" x14ac:dyDescent="0.25">
      <c r="A28" s="40" t="s">
        <v>333</v>
      </c>
      <c r="B28" s="34" t="s">
        <v>92</v>
      </c>
      <c r="C28" s="34" t="s">
        <v>86</v>
      </c>
      <c r="D28" s="34" t="s">
        <v>82</v>
      </c>
      <c r="E28" s="34" t="s">
        <v>178</v>
      </c>
      <c r="F28" s="34" t="s">
        <v>84</v>
      </c>
      <c r="G28" s="30">
        <f>G29</f>
        <v>3000</v>
      </c>
      <c r="H28" s="30">
        <f>H29</f>
        <v>3000</v>
      </c>
    </row>
    <row r="29" spans="1:8" ht="26.25" x14ac:dyDescent="0.25">
      <c r="A29" s="41" t="s">
        <v>64</v>
      </c>
      <c r="B29" s="32" t="s">
        <v>92</v>
      </c>
      <c r="C29" s="32" t="s">
        <v>88</v>
      </c>
      <c r="D29" s="32" t="s">
        <v>82</v>
      </c>
      <c r="E29" s="32" t="s">
        <v>178</v>
      </c>
      <c r="F29" s="32" t="s">
        <v>84</v>
      </c>
      <c r="G29" s="31">
        <f t="shared" ref="G29:H29" si="3">G30</f>
        <v>3000</v>
      </c>
      <c r="H29" s="31">
        <f t="shared" si="3"/>
        <v>3000</v>
      </c>
    </row>
    <row r="30" spans="1:8" ht="39" x14ac:dyDescent="0.25">
      <c r="A30" s="41" t="s">
        <v>220</v>
      </c>
      <c r="B30" s="32" t="s">
        <v>92</v>
      </c>
      <c r="C30" s="32" t="s">
        <v>88</v>
      </c>
      <c r="D30" s="32" t="s">
        <v>81</v>
      </c>
      <c r="E30" s="32" t="s">
        <v>178</v>
      </c>
      <c r="F30" s="32" t="s">
        <v>84</v>
      </c>
      <c r="G30" s="31">
        <f>G34+G31</f>
        <v>3000</v>
      </c>
      <c r="H30" s="31">
        <f>H34+H31</f>
        <v>3000</v>
      </c>
    </row>
    <row r="31" spans="1:8" ht="39" x14ac:dyDescent="0.25">
      <c r="A31" s="41" t="s">
        <v>245</v>
      </c>
      <c r="B31" s="32" t="s">
        <v>92</v>
      </c>
      <c r="C31" s="32" t="s">
        <v>88</v>
      </c>
      <c r="D31" s="32" t="s">
        <v>81</v>
      </c>
      <c r="E31" s="105" t="s">
        <v>244</v>
      </c>
      <c r="F31" s="32" t="s">
        <v>84</v>
      </c>
      <c r="G31" s="31">
        <f>G32</f>
        <v>2000</v>
      </c>
      <c r="H31" s="31">
        <f>H32</f>
        <v>2000</v>
      </c>
    </row>
    <row r="32" spans="1:8" ht="51" x14ac:dyDescent="0.25">
      <c r="A32" s="65" t="s">
        <v>238</v>
      </c>
      <c r="B32" s="32" t="s">
        <v>92</v>
      </c>
      <c r="C32" s="32" t="s">
        <v>88</v>
      </c>
      <c r="D32" s="32" t="s">
        <v>81</v>
      </c>
      <c r="E32" s="105" t="s">
        <v>244</v>
      </c>
      <c r="F32" s="32" t="s">
        <v>163</v>
      </c>
      <c r="G32" s="31">
        <f>G33</f>
        <v>2000</v>
      </c>
      <c r="H32" s="31">
        <f>H33</f>
        <v>2000</v>
      </c>
    </row>
    <row r="33" spans="1:8" x14ac:dyDescent="0.25">
      <c r="A33" s="37" t="s">
        <v>56</v>
      </c>
      <c r="B33" s="32" t="s">
        <v>92</v>
      </c>
      <c r="C33" s="32" t="s">
        <v>88</v>
      </c>
      <c r="D33" s="32" t="s">
        <v>81</v>
      </c>
      <c r="E33" s="105" t="s">
        <v>244</v>
      </c>
      <c r="F33" s="32" t="s">
        <v>164</v>
      </c>
      <c r="G33" s="31">
        <v>2000</v>
      </c>
      <c r="H33" s="31">
        <v>2000</v>
      </c>
    </row>
    <row r="34" spans="1:8" ht="39" x14ac:dyDescent="0.25">
      <c r="A34" s="37" t="s">
        <v>332</v>
      </c>
      <c r="B34" s="32" t="s">
        <v>92</v>
      </c>
      <c r="C34" s="32" t="s">
        <v>88</v>
      </c>
      <c r="D34" s="32" t="s">
        <v>81</v>
      </c>
      <c r="E34" s="32" t="s">
        <v>331</v>
      </c>
      <c r="F34" s="32" t="s">
        <v>84</v>
      </c>
      <c r="G34" s="31">
        <f>G35</f>
        <v>1000</v>
      </c>
      <c r="H34" s="31">
        <f>H35</f>
        <v>1000</v>
      </c>
    </row>
    <row r="35" spans="1:8" ht="51" x14ac:dyDescent="0.25">
      <c r="A35" s="65" t="s">
        <v>238</v>
      </c>
      <c r="B35" s="32" t="s">
        <v>92</v>
      </c>
      <c r="C35" s="32" t="s">
        <v>88</v>
      </c>
      <c r="D35" s="32" t="s">
        <v>81</v>
      </c>
      <c r="E35" s="32" t="s">
        <v>331</v>
      </c>
      <c r="F35" s="32" t="s">
        <v>163</v>
      </c>
      <c r="G35" s="31">
        <f>G36</f>
        <v>1000</v>
      </c>
      <c r="H35" s="31">
        <f>H36</f>
        <v>1000</v>
      </c>
    </row>
    <row r="36" spans="1:8" x14ac:dyDescent="0.25">
      <c r="A36" s="37" t="s">
        <v>56</v>
      </c>
      <c r="B36" s="32" t="s">
        <v>92</v>
      </c>
      <c r="C36" s="32" t="s">
        <v>88</v>
      </c>
      <c r="D36" s="32" t="s">
        <v>81</v>
      </c>
      <c r="E36" s="32" t="s">
        <v>331</v>
      </c>
      <c r="F36" s="32" t="s">
        <v>164</v>
      </c>
      <c r="G36" s="31">
        <v>1000</v>
      </c>
      <c r="H36" s="31">
        <v>1000</v>
      </c>
    </row>
    <row r="37" spans="1:8" ht="39" x14ac:dyDescent="0.25">
      <c r="A37" s="47" t="s">
        <v>339</v>
      </c>
      <c r="B37" s="58" t="s">
        <v>90</v>
      </c>
      <c r="C37" s="58" t="s">
        <v>86</v>
      </c>
      <c r="D37" s="58" t="s">
        <v>82</v>
      </c>
      <c r="E37" s="58" t="s">
        <v>178</v>
      </c>
      <c r="F37" s="58" t="s">
        <v>84</v>
      </c>
      <c r="G37" s="42">
        <f>G38+G46+G54+G59</f>
        <v>11181.9</v>
      </c>
      <c r="H37" s="42">
        <f>H38+H46+H54+H59</f>
        <v>10042.700000000001</v>
      </c>
    </row>
    <row r="38" spans="1:8" ht="25.5" x14ac:dyDescent="0.25">
      <c r="A38" s="29" t="s">
        <v>154</v>
      </c>
      <c r="B38" s="57" t="s">
        <v>90</v>
      </c>
      <c r="C38" s="57" t="s">
        <v>88</v>
      </c>
      <c r="D38" s="57" t="s">
        <v>82</v>
      </c>
      <c r="E38" s="57" t="s">
        <v>178</v>
      </c>
      <c r="F38" s="57" t="s">
        <v>84</v>
      </c>
      <c r="G38" s="43">
        <f t="shared" ref="G38:H38" si="4">G39</f>
        <v>1478.3</v>
      </c>
      <c r="H38" s="43">
        <f t="shared" si="4"/>
        <v>9117.1</v>
      </c>
    </row>
    <row r="39" spans="1:8" ht="25.5" x14ac:dyDescent="0.25">
      <c r="A39" s="29" t="s">
        <v>230</v>
      </c>
      <c r="B39" s="57" t="s">
        <v>90</v>
      </c>
      <c r="C39" s="57" t="s">
        <v>88</v>
      </c>
      <c r="D39" s="57" t="s">
        <v>85</v>
      </c>
      <c r="E39" s="57" t="s">
        <v>178</v>
      </c>
      <c r="F39" s="57" t="s">
        <v>84</v>
      </c>
      <c r="G39" s="43">
        <f>G40+G43</f>
        <v>1478.3</v>
      </c>
      <c r="H39" s="43">
        <f>H40+H43</f>
        <v>9117.1</v>
      </c>
    </row>
    <row r="40" spans="1:8" ht="64.5" x14ac:dyDescent="0.25">
      <c r="A40" s="37" t="s">
        <v>346</v>
      </c>
      <c r="B40" s="57" t="s">
        <v>90</v>
      </c>
      <c r="C40" s="57" t="s">
        <v>88</v>
      </c>
      <c r="D40" s="57" t="s">
        <v>85</v>
      </c>
      <c r="E40" s="108" t="s">
        <v>345</v>
      </c>
      <c r="F40" s="57" t="s">
        <v>84</v>
      </c>
      <c r="G40" s="43">
        <f>G41</f>
        <v>1178.3</v>
      </c>
      <c r="H40" s="43">
        <f>H41</f>
        <v>8817.1</v>
      </c>
    </row>
    <row r="41" spans="1:8" ht="25.5" x14ac:dyDescent="0.25">
      <c r="A41" s="65" t="s">
        <v>239</v>
      </c>
      <c r="B41" s="57" t="s">
        <v>90</v>
      </c>
      <c r="C41" s="57" t="s">
        <v>88</v>
      </c>
      <c r="D41" s="57" t="s">
        <v>85</v>
      </c>
      <c r="E41" s="108" t="s">
        <v>345</v>
      </c>
      <c r="F41" s="57" t="s">
        <v>96</v>
      </c>
      <c r="G41" s="43">
        <f>G42</f>
        <v>1178.3</v>
      </c>
      <c r="H41" s="43">
        <f>H42</f>
        <v>8817.1</v>
      </c>
    </row>
    <row r="42" spans="1:8" ht="25.5" x14ac:dyDescent="0.25">
      <c r="A42" s="45" t="s">
        <v>155</v>
      </c>
      <c r="B42" s="57" t="s">
        <v>90</v>
      </c>
      <c r="C42" s="57" t="s">
        <v>88</v>
      </c>
      <c r="D42" s="57" t="s">
        <v>85</v>
      </c>
      <c r="E42" s="108" t="s">
        <v>345</v>
      </c>
      <c r="F42" s="57" t="s">
        <v>97</v>
      </c>
      <c r="G42" s="43">
        <v>1178.3</v>
      </c>
      <c r="H42" s="43">
        <v>8817.1</v>
      </c>
    </row>
    <row r="43" spans="1:8" ht="51.75" x14ac:dyDescent="0.25">
      <c r="A43" s="107" t="s">
        <v>248</v>
      </c>
      <c r="B43" s="108" t="s">
        <v>90</v>
      </c>
      <c r="C43" s="108" t="s">
        <v>88</v>
      </c>
      <c r="D43" s="108" t="s">
        <v>85</v>
      </c>
      <c r="E43" s="108" t="s">
        <v>249</v>
      </c>
      <c r="F43" s="57" t="s">
        <v>84</v>
      </c>
      <c r="G43" s="43">
        <f>G44</f>
        <v>300</v>
      </c>
      <c r="H43" s="43">
        <f>H44</f>
        <v>300</v>
      </c>
    </row>
    <row r="44" spans="1:8" ht="25.5" x14ac:dyDescent="0.25">
      <c r="A44" s="65" t="s">
        <v>239</v>
      </c>
      <c r="B44" s="108" t="s">
        <v>90</v>
      </c>
      <c r="C44" s="108" t="s">
        <v>88</v>
      </c>
      <c r="D44" s="108" t="s">
        <v>85</v>
      </c>
      <c r="E44" s="108" t="s">
        <v>249</v>
      </c>
      <c r="F44" s="57" t="s">
        <v>96</v>
      </c>
      <c r="G44" s="43">
        <f>G45</f>
        <v>300</v>
      </c>
      <c r="H44" s="43">
        <f>H45</f>
        <v>300</v>
      </c>
    </row>
    <row r="45" spans="1:8" ht="25.5" x14ac:dyDescent="0.25">
      <c r="A45" s="45" t="s">
        <v>155</v>
      </c>
      <c r="B45" s="108" t="s">
        <v>90</v>
      </c>
      <c r="C45" s="108" t="s">
        <v>88</v>
      </c>
      <c r="D45" s="108" t="s">
        <v>85</v>
      </c>
      <c r="E45" s="108" t="s">
        <v>249</v>
      </c>
      <c r="F45" s="57" t="s">
        <v>97</v>
      </c>
      <c r="G45" s="43">
        <v>300</v>
      </c>
      <c r="H45" s="43">
        <v>300</v>
      </c>
    </row>
    <row r="46" spans="1:8" ht="26.25" x14ac:dyDescent="0.25">
      <c r="A46" s="48" t="s">
        <v>99</v>
      </c>
      <c r="B46" s="56" t="s">
        <v>90</v>
      </c>
      <c r="C46" s="56" t="s">
        <v>95</v>
      </c>
      <c r="D46" s="56" t="s">
        <v>82</v>
      </c>
      <c r="E46" s="56" t="s">
        <v>178</v>
      </c>
      <c r="F46" s="56" t="s">
        <v>84</v>
      </c>
      <c r="G46" s="43">
        <f t="shared" ref="G46:H47" si="5">G47</f>
        <v>410</v>
      </c>
      <c r="H46" s="43">
        <f t="shared" si="5"/>
        <v>466.7</v>
      </c>
    </row>
    <row r="47" spans="1:8" ht="25.5" x14ac:dyDescent="0.25">
      <c r="A47" s="49" t="s">
        <v>226</v>
      </c>
      <c r="B47" s="56" t="s">
        <v>90</v>
      </c>
      <c r="C47" s="56" t="s">
        <v>95</v>
      </c>
      <c r="D47" s="56" t="s">
        <v>85</v>
      </c>
      <c r="E47" s="56" t="s">
        <v>178</v>
      </c>
      <c r="F47" s="56" t="s">
        <v>84</v>
      </c>
      <c r="G47" s="43">
        <f t="shared" si="5"/>
        <v>410</v>
      </c>
      <c r="H47" s="43">
        <f>H48+H51</f>
        <v>466.7</v>
      </c>
    </row>
    <row r="48" spans="1:8" ht="26.25" x14ac:dyDescent="0.25">
      <c r="A48" s="48" t="s">
        <v>341</v>
      </c>
      <c r="B48" s="56" t="s">
        <v>90</v>
      </c>
      <c r="C48" s="56" t="s">
        <v>95</v>
      </c>
      <c r="D48" s="56" t="s">
        <v>85</v>
      </c>
      <c r="E48" s="56" t="s">
        <v>196</v>
      </c>
      <c r="F48" s="56" t="s">
        <v>84</v>
      </c>
      <c r="G48" s="43">
        <f>G49+G52</f>
        <v>410</v>
      </c>
      <c r="H48" s="43">
        <f>H49</f>
        <v>409.9</v>
      </c>
    </row>
    <row r="49" spans="1:8" ht="25.5" x14ac:dyDescent="0.25">
      <c r="A49" s="65" t="s">
        <v>239</v>
      </c>
      <c r="B49" s="56" t="s">
        <v>90</v>
      </c>
      <c r="C49" s="56" t="s">
        <v>95</v>
      </c>
      <c r="D49" s="56" t="s">
        <v>85</v>
      </c>
      <c r="E49" s="56" t="s">
        <v>196</v>
      </c>
      <c r="F49" s="56" t="s">
        <v>96</v>
      </c>
      <c r="G49" s="43">
        <f>G50</f>
        <v>410</v>
      </c>
      <c r="H49" s="43">
        <f>H50</f>
        <v>409.9</v>
      </c>
    </row>
    <row r="50" spans="1:8" ht="25.5" x14ac:dyDescent="0.25">
      <c r="A50" s="45" t="s">
        <v>155</v>
      </c>
      <c r="B50" s="56" t="s">
        <v>90</v>
      </c>
      <c r="C50" s="56" t="s">
        <v>95</v>
      </c>
      <c r="D50" s="56" t="s">
        <v>85</v>
      </c>
      <c r="E50" s="56" t="s">
        <v>196</v>
      </c>
      <c r="F50" s="56" t="s">
        <v>97</v>
      </c>
      <c r="G50" s="43">
        <v>410</v>
      </c>
      <c r="H50" s="43">
        <f>466.7-56.8</f>
        <v>409.9</v>
      </c>
    </row>
    <row r="51" spans="1:8" ht="25.5" x14ac:dyDescent="0.25">
      <c r="A51" s="49" t="s">
        <v>227</v>
      </c>
      <c r="B51" s="56" t="s">
        <v>90</v>
      </c>
      <c r="C51" s="56" t="s">
        <v>95</v>
      </c>
      <c r="D51" s="56" t="s">
        <v>85</v>
      </c>
      <c r="E51" s="56" t="s">
        <v>228</v>
      </c>
      <c r="F51" s="56" t="s">
        <v>84</v>
      </c>
      <c r="G51" s="43">
        <f>G52</f>
        <v>0</v>
      </c>
      <c r="H51" s="43">
        <f>H52</f>
        <v>56.8</v>
      </c>
    </row>
    <row r="52" spans="1:8" ht="25.5" x14ac:dyDescent="0.25">
      <c r="A52" s="45" t="s">
        <v>383</v>
      </c>
      <c r="B52" s="56" t="s">
        <v>90</v>
      </c>
      <c r="C52" s="56" t="s">
        <v>95</v>
      </c>
      <c r="D52" s="56" t="s">
        <v>85</v>
      </c>
      <c r="E52" s="56" t="s">
        <v>228</v>
      </c>
      <c r="F52" s="56" t="s">
        <v>381</v>
      </c>
      <c r="G52" s="43">
        <f>G53</f>
        <v>0</v>
      </c>
      <c r="H52" s="43">
        <f>H53</f>
        <v>56.8</v>
      </c>
    </row>
    <row r="53" spans="1:8" ht="25.5" x14ac:dyDescent="0.25">
      <c r="A53" s="45" t="s">
        <v>384</v>
      </c>
      <c r="B53" s="56" t="s">
        <v>90</v>
      </c>
      <c r="C53" s="56" t="s">
        <v>95</v>
      </c>
      <c r="D53" s="56" t="s">
        <v>85</v>
      </c>
      <c r="E53" s="56" t="s">
        <v>228</v>
      </c>
      <c r="F53" s="56" t="s">
        <v>382</v>
      </c>
      <c r="G53" s="43">
        <v>0</v>
      </c>
      <c r="H53" s="43">
        <v>56.8</v>
      </c>
    </row>
    <row r="54" spans="1:8" ht="26.25" x14ac:dyDescent="0.25">
      <c r="A54" s="48" t="s">
        <v>70</v>
      </c>
      <c r="B54" s="71" t="s">
        <v>90</v>
      </c>
      <c r="C54" s="71" t="s">
        <v>103</v>
      </c>
      <c r="D54" s="71" t="s">
        <v>82</v>
      </c>
      <c r="E54" s="71" t="s">
        <v>178</v>
      </c>
      <c r="F54" s="71" t="s">
        <v>84</v>
      </c>
      <c r="G54" s="43">
        <f t="shared" ref="G54:H56" si="6">G55</f>
        <v>8854.7000000000007</v>
      </c>
      <c r="H54" s="43">
        <f t="shared" si="6"/>
        <v>20</v>
      </c>
    </row>
    <row r="55" spans="1:8" ht="39" x14ac:dyDescent="0.25">
      <c r="A55" s="48" t="s">
        <v>340</v>
      </c>
      <c r="B55" s="57" t="s">
        <v>90</v>
      </c>
      <c r="C55" s="57" t="s">
        <v>103</v>
      </c>
      <c r="D55" s="57" t="s">
        <v>87</v>
      </c>
      <c r="E55" s="57" t="s">
        <v>178</v>
      </c>
      <c r="F55" s="57" t="s">
        <v>84</v>
      </c>
      <c r="G55" s="43">
        <f t="shared" si="6"/>
        <v>8854.7000000000007</v>
      </c>
      <c r="H55" s="43">
        <f t="shared" si="6"/>
        <v>20</v>
      </c>
    </row>
    <row r="56" spans="1:8" ht="26.25" x14ac:dyDescent="0.25">
      <c r="A56" s="48" t="s">
        <v>341</v>
      </c>
      <c r="B56" s="57" t="s">
        <v>90</v>
      </c>
      <c r="C56" s="57" t="s">
        <v>103</v>
      </c>
      <c r="D56" s="57" t="s">
        <v>87</v>
      </c>
      <c r="E56" s="57" t="s">
        <v>196</v>
      </c>
      <c r="F56" s="57" t="s">
        <v>84</v>
      </c>
      <c r="G56" s="43">
        <f t="shared" si="6"/>
        <v>8854.7000000000007</v>
      </c>
      <c r="H56" s="43">
        <f t="shared" si="6"/>
        <v>20</v>
      </c>
    </row>
    <row r="57" spans="1:8" x14ac:dyDescent="0.25">
      <c r="A57" s="37" t="s">
        <v>50</v>
      </c>
      <c r="B57" s="57" t="s">
        <v>90</v>
      </c>
      <c r="C57" s="57" t="s">
        <v>103</v>
      </c>
      <c r="D57" s="57" t="s">
        <v>87</v>
      </c>
      <c r="E57" s="57" t="s">
        <v>196</v>
      </c>
      <c r="F57" s="57" t="s">
        <v>101</v>
      </c>
      <c r="G57" s="43">
        <f>G58</f>
        <v>8854.7000000000007</v>
      </c>
      <c r="H57" s="43">
        <f>H58</f>
        <v>20</v>
      </c>
    </row>
    <row r="58" spans="1:8" ht="39" x14ac:dyDescent="0.25">
      <c r="A58" s="48" t="s">
        <v>264</v>
      </c>
      <c r="B58" s="57" t="s">
        <v>90</v>
      </c>
      <c r="C58" s="57" t="s">
        <v>103</v>
      </c>
      <c r="D58" s="57" t="s">
        <v>87</v>
      </c>
      <c r="E58" s="57" t="s">
        <v>196</v>
      </c>
      <c r="F58" s="57" t="s">
        <v>229</v>
      </c>
      <c r="G58" s="43">
        <v>8854.7000000000007</v>
      </c>
      <c r="H58" s="43">
        <v>20</v>
      </c>
    </row>
    <row r="59" spans="1:8" ht="25.5" x14ac:dyDescent="0.25">
      <c r="A59" s="45" t="s">
        <v>342</v>
      </c>
      <c r="B59" s="105" t="s">
        <v>90</v>
      </c>
      <c r="C59" s="108" t="s">
        <v>343</v>
      </c>
      <c r="D59" s="108" t="s">
        <v>82</v>
      </c>
      <c r="E59" s="108" t="s">
        <v>178</v>
      </c>
      <c r="F59" s="105" t="s">
        <v>84</v>
      </c>
      <c r="G59" s="43">
        <f t="shared" ref="G59:H61" si="7">G60</f>
        <v>438.9</v>
      </c>
      <c r="H59" s="43">
        <f t="shared" si="7"/>
        <v>438.9</v>
      </c>
    </row>
    <row r="60" spans="1:8" ht="25.5" x14ac:dyDescent="0.25">
      <c r="A60" s="45" t="s">
        <v>344</v>
      </c>
      <c r="B60" s="105" t="s">
        <v>90</v>
      </c>
      <c r="C60" s="108" t="s">
        <v>343</v>
      </c>
      <c r="D60" s="108" t="s">
        <v>85</v>
      </c>
      <c r="E60" s="108" t="s">
        <v>178</v>
      </c>
      <c r="F60" s="105" t="s">
        <v>84</v>
      </c>
      <c r="G60" s="43">
        <f t="shared" si="7"/>
        <v>438.9</v>
      </c>
      <c r="H60" s="43">
        <f t="shared" si="7"/>
        <v>438.9</v>
      </c>
    </row>
    <row r="61" spans="1:8" ht="25.5" x14ac:dyDescent="0.25">
      <c r="A61" s="45" t="s">
        <v>341</v>
      </c>
      <c r="B61" s="105" t="s">
        <v>90</v>
      </c>
      <c r="C61" s="108" t="s">
        <v>343</v>
      </c>
      <c r="D61" s="108" t="s">
        <v>85</v>
      </c>
      <c r="E61" s="108" t="s">
        <v>196</v>
      </c>
      <c r="F61" s="105" t="s">
        <v>84</v>
      </c>
      <c r="G61" s="43">
        <f t="shared" si="7"/>
        <v>438.9</v>
      </c>
      <c r="H61" s="43">
        <f t="shared" si="7"/>
        <v>438.9</v>
      </c>
    </row>
    <row r="62" spans="1:8" ht="25.5" x14ac:dyDescent="0.25">
      <c r="A62" s="65" t="s">
        <v>239</v>
      </c>
      <c r="B62" s="105" t="s">
        <v>90</v>
      </c>
      <c r="C62" s="108" t="s">
        <v>343</v>
      </c>
      <c r="D62" s="108" t="s">
        <v>85</v>
      </c>
      <c r="E62" s="108" t="s">
        <v>196</v>
      </c>
      <c r="F62" s="105" t="s">
        <v>96</v>
      </c>
      <c r="G62" s="43">
        <f>G63</f>
        <v>438.9</v>
      </c>
      <c r="H62" s="43">
        <f>H63</f>
        <v>438.9</v>
      </c>
    </row>
    <row r="63" spans="1:8" ht="25.5" x14ac:dyDescent="0.25">
      <c r="A63" s="45" t="s">
        <v>155</v>
      </c>
      <c r="B63" s="105" t="s">
        <v>90</v>
      </c>
      <c r="C63" s="108" t="s">
        <v>343</v>
      </c>
      <c r="D63" s="108" t="s">
        <v>85</v>
      </c>
      <c r="E63" s="108" t="s">
        <v>196</v>
      </c>
      <c r="F63" s="105" t="s">
        <v>97</v>
      </c>
      <c r="G63" s="43">
        <v>438.9</v>
      </c>
      <c r="H63" s="43">
        <v>438.9</v>
      </c>
    </row>
    <row r="64" spans="1:8" ht="39" x14ac:dyDescent="0.25">
      <c r="A64" s="39" t="s">
        <v>323</v>
      </c>
      <c r="B64" s="34" t="s">
        <v>197</v>
      </c>
      <c r="C64" s="34" t="s">
        <v>86</v>
      </c>
      <c r="D64" s="34" t="s">
        <v>82</v>
      </c>
      <c r="E64" s="34" t="s">
        <v>178</v>
      </c>
      <c r="F64" s="34" t="s">
        <v>84</v>
      </c>
      <c r="G64" s="30">
        <f>G65+G77</f>
        <v>156.6</v>
      </c>
      <c r="H64" s="30">
        <f>H65+H77</f>
        <v>156.6</v>
      </c>
    </row>
    <row r="65" spans="1:8" x14ac:dyDescent="0.25">
      <c r="A65" s="37" t="s">
        <v>198</v>
      </c>
      <c r="B65" s="32" t="s">
        <v>197</v>
      </c>
      <c r="C65" s="32" t="s">
        <v>88</v>
      </c>
      <c r="D65" s="32" t="s">
        <v>82</v>
      </c>
      <c r="E65" s="32" t="s">
        <v>178</v>
      </c>
      <c r="F65" s="32" t="s">
        <v>84</v>
      </c>
      <c r="G65" s="31">
        <f>G66+G73</f>
        <v>106.6</v>
      </c>
      <c r="H65" s="31">
        <f>H66+H73</f>
        <v>106.6</v>
      </c>
    </row>
    <row r="66" spans="1:8" ht="26.25" x14ac:dyDescent="0.25">
      <c r="A66" s="37" t="s">
        <v>199</v>
      </c>
      <c r="B66" s="32" t="s">
        <v>197</v>
      </c>
      <c r="C66" s="32" t="s">
        <v>88</v>
      </c>
      <c r="D66" s="32" t="s">
        <v>89</v>
      </c>
      <c r="E66" s="32" t="s">
        <v>178</v>
      </c>
      <c r="F66" s="32" t="s">
        <v>84</v>
      </c>
      <c r="G66" s="31">
        <f>G67+G70</f>
        <v>10.600000000000001</v>
      </c>
      <c r="H66" s="31">
        <f>H67+H70</f>
        <v>10.600000000000001</v>
      </c>
    </row>
    <row r="67" spans="1:8" ht="21" customHeight="1" x14ac:dyDescent="0.25">
      <c r="A67" s="41" t="s">
        <v>200</v>
      </c>
      <c r="B67" s="32" t="s">
        <v>197</v>
      </c>
      <c r="C67" s="32" t="s">
        <v>88</v>
      </c>
      <c r="D67" s="32" t="s">
        <v>89</v>
      </c>
      <c r="E67" s="32" t="s">
        <v>201</v>
      </c>
      <c r="F67" s="32" t="s">
        <v>84</v>
      </c>
      <c r="G67" s="31">
        <f>G68</f>
        <v>7.4</v>
      </c>
      <c r="H67" s="31">
        <f>H68</f>
        <v>7.4</v>
      </c>
    </row>
    <row r="68" spans="1:8" ht="51" x14ac:dyDescent="0.25">
      <c r="A68" s="65" t="s">
        <v>238</v>
      </c>
      <c r="B68" s="32" t="s">
        <v>197</v>
      </c>
      <c r="C68" s="32" t="s">
        <v>88</v>
      </c>
      <c r="D68" s="32" t="s">
        <v>89</v>
      </c>
      <c r="E68" s="32" t="s">
        <v>201</v>
      </c>
      <c r="F68" s="32" t="s">
        <v>163</v>
      </c>
      <c r="G68" s="31">
        <f>G69</f>
        <v>7.4</v>
      </c>
      <c r="H68" s="31">
        <f>H69</f>
        <v>7.4</v>
      </c>
    </row>
    <row r="69" spans="1:8" ht="25.5" x14ac:dyDescent="0.25">
      <c r="A69" s="65" t="s">
        <v>182</v>
      </c>
      <c r="B69" s="32" t="s">
        <v>197</v>
      </c>
      <c r="C69" s="32" t="s">
        <v>88</v>
      </c>
      <c r="D69" s="32" t="s">
        <v>89</v>
      </c>
      <c r="E69" s="32" t="s">
        <v>201</v>
      </c>
      <c r="F69" s="32" t="s">
        <v>183</v>
      </c>
      <c r="G69" s="31">
        <v>7.4</v>
      </c>
      <c r="H69" s="31">
        <v>7.4</v>
      </c>
    </row>
    <row r="70" spans="1:8" ht="26.25" x14ac:dyDescent="0.25">
      <c r="A70" s="117" t="s">
        <v>321</v>
      </c>
      <c r="B70" s="32" t="s">
        <v>197</v>
      </c>
      <c r="C70" s="32" t="s">
        <v>88</v>
      </c>
      <c r="D70" s="32" t="s">
        <v>89</v>
      </c>
      <c r="E70" s="32" t="s">
        <v>320</v>
      </c>
      <c r="F70" s="32" t="s">
        <v>84</v>
      </c>
      <c r="G70" s="31">
        <f>G71</f>
        <v>3.2</v>
      </c>
      <c r="H70" s="31">
        <f>H71</f>
        <v>3.2</v>
      </c>
    </row>
    <row r="71" spans="1:8" ht="51" x14ac:dyDescent="0.25">
      <c r="A71" s="65" t="s">
        <v>238</v>
      </c>
      <c r="B71" s="32" t="s">
        <v>197</v>
      </c>
      <c r="C71" s="32" t="s">
        <v>88</v>
      </c>
      <c r="D71" s="32" t="s">
        <v>89</v>
      </c>
      <c r="E71" s="32" t="s">
        <v>320</v>
      </c>
      <c r="F71" s="32" t="s">
        <v>163</v>
      </c>
      <c r="G71" s="31">
        <f>G72</f>
        <v>3.2</v>
      </c>
      <c r="H71" s="31">
        <f>H72</f>
        <v>3.2</v>
      </c>
    </row>
    <row r="72" spans="1:8" ht="25.5" x14ac:dyDescent="0.25">
      <c r="A72" s="65" t="s">
        <v>182</v>
      </c>
      <c r="B72" s="32" t="s">
        <v>197</v>
      </c>
      <c r="C72" s="32" t="s">
        <v>88</v>
      </c>
      <c r="D72" s="32" t="s">
        <v>89</v>
      </c>
      <c r="E72" s="32" t="s">
        <v>320</v>
      </c>
      <c r="F72" s="32" t="s">
        <v>183</v>
      </c>
      <c r="G72" s="31">
        <v>3.2</v>
      </c>
      <c r="H72" s="31">
        <v>3.2</v>
      </c>
    </row>
    <row r="73" spans="1:8" ht="39" x14ac:dyDescent="0.25">
      <c r="A73" s="37" t="s">
        <v>216</v>
      </c>
      <c r="B73" s="32" t="s">
        <v>197</v>
      </c>
      <c r="C73" s="32" t="s">
        <v>88</v>
      </c>
      <c r="D73" s="32" t="s">
        <v>93</v>
      </c>
      <c r="E73" s="32" t="s">
        <v>178</v>
      </c>
      <c r="F73" s="32" t="s">
        <v>84</v>
      </c>
      <c r="G73" s="31">
        <f t="shared" ref="G73:G74" si="8">G74</f>
        <v>96</v>
      </c>
      <c r="H73" s="31">
        <f t="shared" ref="H73:H74" si="9">H74</f>
        <v>96</v>
      </c>
    </row>
    <row r="74" spans="1:8" ht="102.75" x14ac:dyDescent="0.25">
      <c r="A74" s="37" t="s">
        <v>217</v>
      </c>
      <c r="B74" s="32" t="s">
        <v>197</v>
      </c>
      <c r="C74" s="32" t="s">
        <v>88</v>
      </c>
      <c r="D74" s="32" t="s">
        <v>93</v>
      </c>
      <c r="E74" s="32" t="s">
        <v>218</v>
      </c>
      <c r="F74" s="32" t="s">
        <v>84</v>
      </c>
      <c r="G74" s="31">
        <f t="shared" si="8"/>
        <v>96</v>
      </c>
      <c r="H74" s="31">
        <f t="shared" si="9"/>
        <v>96</v>
      </c>
    </row>
    <row r="75" spans="1:8" ht="25.5" x14ac:dyDescent="0.25">
      <c r="A75" s="65" t="s">
        <v>239</v>
      </c>
      <c r="B75" s="32" t="s">
        <v>197</v>
      </c>
      <c r="C75" s="32" t="s">
        <v>88</v>
      </c>
      <c r="D75" s="32" t="s">
        <v>93</v>
      </c>
      <c r="E75" s="32" t="s">
        <v>218</v>
      </c>
      <c r="F75" s="32" t="s">
        <v>96</v>
      </c>
      <c r="G75" s="31">
        <f>G76</f>
        <v>96</v>
      </c>
      <c r="H75" s="31">
        <f>H76</f>
        <v>96</v>
      </c>
    </row>
    <row r="76" spans="1:8" ht="26.25" x14ac:dyDescent="0.25">
      <c r="A76" s="37" t="s">
        <v>155</v>
      </c>
      <c r="B76" s="32" t="s">
        <v>197</v>
      </c>
      <c r="C76" s="32" t="s">
        <v>88</v>
      </c>
      <c r="D76" s="32" t="s">
        <v>93</v>
      </c>
      <c r="E76" s="32" t="s">
        <v>218</v>
      </c>
      <c r="F76" s="32" t="s">
        <v>97</v>
      </c>
      <c r="G76" s="31">
        <v>96</v>
      </c>
      <c r="H76" s="31">
        <v>96</v>
      </c>
    </row>
    <row r="77" spans="1:8" ht="39" x14ac:dyDescent="0.25">
      <c r="A77" s="41" t="s">
        <v>202</v>
      </c>
      <c r="B77" s="32" t="s">
        <v>197</v>
      </c>
      <c r="C77" s="32" t="s">
        <v>95</v>
      </c>
      <c r="D77" s="32" t="s">
        <v>82</v>
      </c>
      <c r="E77" s="32" t="s">
        <v>178</v>
      </c>
      <c r="F77" s="32" t="s">
        <v>84</v>
      </c>
      <c r="G77" s="31">
        <f t="shared" ref="G77:H78" si="10">G78</f>
        <v>50</v>
      </c>
      <c r="H77" s="31">
        <f t="shared" si="10"/>
        <v>50</v>
      </c>
    </row>
    <row r="78" spans="1:8" ht="39" x14ac:dyDescent="0.25">
      <c r="A78" s="41" t="s">
        <v>203</v>
      </c>
      <c r="B78" s="32" t="s">
        <v>197</v>
      </c>
      <c r="C78" s="32" t="s">
        <v>95</v>
      </c>
      <c r="D78" s="32" t="s">
        <v>81</v>
      </c>
      <c r="E78" s="32" t="s">
        <v>178</v>
      </c>
      <c r="F78" s="32" t="s">
        <v>84</v>
      </c>
      <c r="G78" s="31">
        <f t="shared" si="10"/>
        <v>50</v>
      </c>
      <c r="H78" s="31">
        <f t="shared" si="10"/>
        <v>50</v>
      </c>
    </row>
    <row r="79" spans="1:8" ht="26.25" x14ac:dyDescent="0.25">
      <c r="A79" s="41" t="s">
        <v>54</v>
      </c>
      <c r="B79" s="32" t="s">
        <v>197</v>
      </c>
      <c r="C79" s="32" t="s">
        <v>95</v>
      </c>
      <c r="D79" s="32" t="s">
        <v>81</v>
      </c>
      <c r="E79" s="32" t="s">
        <v>204</v>
      </c>
      <c r="F79" s="32" t="s">
        <v>84</v>
      </c>
      <c r="G79" s="31">
        <f>G80</f>
        <v>50</v>
      </c>
      <c r="H79" s="31">
        <f>H80</f>
        <v>50</v>
      </c>
    </row>
    <row r="80" spans="1:8" ht="25.5" x14ac:dyDescent="0.25">
      <c r="A80" s="65" t="s">
        <v>239</v>
      </c>
      <c r="B80" s="32" t="s">
        <v>197</v>
      </c>
      <c r="C80" s="32" t="s">
        <v>95</v>
      </c>
      <c r="D80" s="32" t="s">
        <v>81</v>
      </c>
      <c r="E80" s="32" t="s">
        <v>204</v>
      </c>
      <c r="F80" s="32" t="s">
        <v>96</v>
      </c>
      <c r="G80" s="31">
        <f>G81</f>
        <v>50</v>
      </c>
      <c r="H80" s="31">
        <f>H81</f>
        <v>50</v>
      </c>
    </row>
    <row r="81" spans="1:8" ht="26.25" x14ac:dyDescent="0.25">
      <c r="A81" s="37" t="s">
        <v>155</v>
      </c>
      <c r="B81" s="32" t="s">
        <v>197</v>
      </c>
      <c r="C81" s="32" t="s">
        <v>95</v>
      </c>
      <c r="D81" s="32" t="s">
        <v>81</v>
      </c>
      <c r="E81" s="32" t="s">
        <v>204</v>
      </c>
      <c r="F81" s="32" t="s">
        <v>97</v>
      </c>
      <c r="G81" s="31">
        <v>50</v>
      </c>
      <c r="H81" s="31">
        <v>50</v>
      </c>
    </row>
    <row r="82" spans="1:8" ht="39" x14ac:dyDescent="0.25">
      <c r="A82" s="39" t="s">
        <v>328</v>
      </c>
      <c r="B82" s="34" t="s">
        <v>189</v>
      </c>
      <c r="C82" s="34" t="s">
        <v>86</v>
      </c>
      <c r="D82" s="34" t="s">
        <v>82</v>
      </c>
      <c r="E82" s="34" t="s">
        <v>178</v>
      </c>
      <c r="F82" s="34" t="s">
        <v>84</v>
      </c>
      <c r="G82" s="30">
        <f>G83</f>
        <v>792.6</v>
      </c>
      <c r="H82" s="30">
        <f>H83</f>
        <v>792.6</v>
      </c>
    </row>
    <row r="83" spans="1:8" ht="39" x14ac:dyDescent="0.25">
      <c r="A83" s="37" t="s">
        <v>61</v>
      </c>
      <c r="B83" s="32" t="s">
        <v>189</v>
      </c>
      <c r="C83" s="32" t="s">
        <v>88</v>
      </c>
      <c r="D83" s="32" t="s">
        <v>82</v>
      </c>
      <c r="E83" s="32" t="s">
        <v>178</v>
      </c>
      <c r="F83" s="32" t="s">
        <v>84</v>
      </c>
      <c r="G83" s="31">
        <f t="shared" ref="G83:H84" si="11">G84</f>
        <v>792.6</v>
      </c>
      <c r="H83" s="31">
        <f t="shared" si="11"/>
        <v>792.6</v>
      </c>
    </row>
    <row r="84" spans="1:8" ht="39" x14ac:dyDescent="0.25">
      <c r="A84" s="37" t="s">
        <v>327</v>
      </c>
      <c r="B84" s="32" t="s">
        <v>189</v>
      </c>
      <c r="C84" s="32" t="s">
        <v>88</v>
      </c>
      <c r="D84" s="32" t="s">
        <v>89</v>
      </c>
      <c r="E84" s="32" t="s">
        <v>178</v>
      </c>
      <c r="F84" s="32" t="s">
        <v>84</v>
      </c>
      <c r="G84" s="31">
        <f t="shared" si="11"/>
        <v>792.6</v>
      </c>
      <c r="H84" s="31">
        <f t="shared" si="11"/>
        <v>792.6</v>
      </c>
    </row>
    <row r="85" spans="1:8" ht="39" x14ac:dyDescent="0.25">
      <c r="A85" s="37" t="s">
        <v>330</v>
      </c>
      <c r="B85" s="32" t="s">
        <v>189</v>
      </c>
      <c r="C85" s="32" t="s">
        <v>88</v>
      </c>
      <c r="D85" s="32" t="s">
        <v>89</v>
      </c>
      <c r="E85" s="32" t="s">
        <v>329</v>
      </c>
      <c r="F85" s="32" t="s">
        <v>84</v>
      </c>
      <c r="G85" s="31">
        <f>G86</f>
        <v>792.6</v>
      </c>
      <c r="H85" s="31">
        <f>H86</f>
        <v>792.6</v>
      </c>
    </row>
    <row r="86" spans="1:8" ht="25.5" x14ac:dyDescent="0.25">
      <c r="A86" s="65" t="s">
        <v>239</v>
      </c>
      <c r="B86" s="32" t="s">
        <v>189</v>
      </c>
      <c r="C86" s="32" t="s">
        <v>88</v>
      </c>
      <c r="D86" s="32" t="s">
        <v>89</v>
      </c>
      <c r="E86" s="32" t="s">
        <v>329</v>
      </c>
      <c r="F86" s="32" t="s">
        <v>96</v>
      </c>
      <c r="G86" s="31">
        <f>G87</f>
        <v>792.6</v>
      </c>
      <c r="H86" s="31">
        <f>H87</f>
        <v>792.6</v>
      </c>
    </row>
    <row r="87" spans="1:8" ht="26.25" x14ac:dyDescent="0.25">
      <c r="A87" s="37" t="s">
        <v>155</v>
      </c>
      <c r="B87" s="32" t="s">
        <v>189</v>
      </c>
      <c r="C87" s="32" t="s">
        <v>88</v>
      </c>
      <c r="D87" s="32" t="s">
        <v>89</v>
      </c>
      <c r="E87" s="32" t="s">
        <v>329</v>
      </c>
      <c r="F87" s="32" t="s">
        <v>97</v>
      </c>
      <c r="G87" s="31">
        <v>792.6</v>
      </c>
      <c r="H87" s="31">
        <v>792.6</v>
      </c>
    </row>
    <row r="88" spans="1:8" ht="25.5" x14ac:dyDescent="0.25">
      <c r="A88" s="44" t="s">
        <v>335</v>
      </c>
      <c r="B88" s="34" t="s">
        <v>105</v>
      </c>
      <c r="C88" s="34" t="s">
        <v>86</v>
      </c>
      <c r="D88" s="34" t="s">
        <v>82</v>
      </c>
      <c r="E88" s="34" t="s">
        <v>178</v>
      </c>
      <c r="F88" s="34" t="s">
        <v>84</v>
      </c>
      <c r="G88" s="30">
        <f>G89</f>
        <v>222.7</v>
      </c>
      <c r="H88" s="30">
        <f>H89</f>
        <v>222.7</v>
      </c>
    </row>
    <row r="89" spans="1:8" ht="25.5" x14ac:dyDescent="0.25">
      <c r="A89" s="45" t="s">
        <v>223</v>
      </c>
      <c r="B89" s="32" t="s">
        <v>105</v>
      </c>
      <c r="C89" s="32" t="s">
        <v>95</v>
      </c>
      <c r="D89" s="32" t="s">
        <v>82</v>
      </c>
      <c r="E89" s="32" t="s">
        <v>178</v>
      </c>
      <c r="F89" s="32" t="s">
        <v>84</v>
      </c>
      <c r="G89" s="31">
        <f t="shared" ref="G89:H90" si="12">G90</f>
        <v>222.7</v>
      </c>
      <c r="H89" s="31">
        <f t="shared" si="12"/>
        <v>222.7</v>
      </c>
    </row>
    <row r="90" spans="1:8" ht="25.5" x14ac:dyDescent="0.25">
      <c r="A90" s="45" t="s">
        <v>224</v>
      </c>
      <c r="B90" s="32" t="s">
        <v>105</v>
      </c>
      <c r="C90" s="32" t="s">
        <v>95</v>
      </c>
      <c r="D90" s="32" t="s">
        <v>81</v>
      </c>
      <c r="E90" s="32" t="s">
        <v>178</v>
      </c>
      <c r="F90" s="32" t="s">
        <v>84</v>
      </c>
      <c r="G90" s="31">
        <f t="shared" si="12"/>
        <v>222.7</v>
      </c>
      <c r="H90" s="31">
        <f t="shared" si="12"/>
        <v>222.7</v>
      </c>
    </row>
    <row r="91" spans="1:8" x14ac:dyDescent="0.25">
      <c r="A91" s="45" t="s">
        <v>67</v>
      </c>
      <c r="B91" s="32" t="s">
        <v>105</v>
      </c>
      <c r="C91" s="32" t="s">
        <v>95</v>
      </c>
      <c r="D91" s="32" t="s">
        <v>81</v>
      </c>
      <c r="E91" s="32" t="s">
        <v>225</v>
      </c>
      <c r="F91" s="32" t="s">
        <v>84</v>
      </c>
      <c r="G91" s="31">
        <f>G92</f>
        <v>222.7</v>
      </c>
      <c r="H91" s="31">
        <f>H92</f>
        <v>222.7</v>
      </c>
    </row>
    <row r="92" spans="1:8" ht="25.5" x14ac:dyDescent="0.25">
      <c r="A92" s="65" t="s">
        <v>239</v>
      </c>
      <c r="B92" s="32" t="s">
        <v>105</v>
      </c>
      <c r="C92" s="32" t="s">
        <v>95</v>
      </c>
      <c r="D92" s="32" t="s">
        <v>81</v>
      </c>
      <c r="E92" s="32" t="s">
        <v>225</v>
      </c>
      <c r="F92" s="32" t="s">
        <v>96</v>
      </c>
      <c r="G92" s="31">
        <f>G93</f>
        <v>222.7</v>
      </c>
      <c r="H92" s="31">
        <f>H93</f>
        <v>222.7</v>
      </c>
    </row>
    <row r="93" spans="1:8" ht="25.5" x14ac:dyDescent="0.25">
      <c r="A93" s="45" t="s">
        <v>155</v>
      </c>
      <c r="B93" s="32" t="s">
        <v>105</v>
      </c>
      <c r="C93" s="32" t="s">
        <v>95</v>
      </c>
      <c r="D93" s="32" t="s">
        <v>81</v>
      </c>
      <c r="E93" s="32" t="s">
        <v>225</v>
      </c>
      <c r="F93" s="32" t="s">
        <v>97</v>
      </c>
      <c r="G93" s="31">
        <v>222.7</v>
      </c>
      <c r="H93" s="31">
        <v>222.7</v>
      </c>
    </row>
    <row r="94" spans="1:8" ht="26.25" x14ac:dyDescent="0.25">
      <c r="A94" s="39" t="s">
        <v>334</v>
      </c>
      <c r="B94" s="58" t="s">
        <v>221</v>
      </c>
      <c r="C94" s="58" t="s">
        <v>86</v>
      </c>
      <c r="D94" s="58" t="s">
        <v>82</v>
      </c>
      <c r="E94" s="58" t="s">
        <v>178</v>
      </c>
      <c r="F94" s="58" t="s">
        <v>84</v>
      </c>
      <c r="G94" s="42">
        <f>G95</f>
        <v>10092.9</v>
      </c>
      <c r="H94" s="42">
        <f>H95</f>
        <v>10464.700000000001</v>
      </c>
    </row>
    <row r="95" spans="1:8" x14ac:dyDescent="0.25">
      <c r="A95" s="37" t="s">
        <v>65</v>
      </c>
      <c r="B95" s="57" t="s">
        <v>221</v>
      </c>
      <c r="C95" s="57" t="s">
        <v>98</v>
      </c>
      <c r="D95" s="57" t="s">
        <v>82</v>
      </c>
      <c r="E95" s="57" t="s">
        <v>178</v>
      </c>
      <c r="F95" s="57" t="s">
        <v>84</v>
      </c>
      <c r="G95" s="43">
        <f t="shared" ref="G95:H97" si="13">G96</f>
        <v>10092.9</v>
      </c>
      <c r="H95" s="43">
        <f t="shared" si="13"/>
        <v>10464.700000000001</v>
      </c>
    </row>
    <row r="96" spans="1:8" ht="26.25" x14ac:dyDescent="0.25">
      <c r="A96" s="37" t="s">
        <v>222</v>
      </c>
      <c r="B96" s="57" t="s">
        <v>221</v>
      </c>
      <c r="C96" s="57" t="s">
        <v>98</v>
      </c>
      <c r="D96" s="57" t="s">
        <v>85</v>
      </c>
      <c r="E96" s="57" t="s">
        <v>178</v>
      </c>
      <c r="F96" s="57" t="s">
        <v>84</v>
      </c>
      <c r="G96" s="43">
        <f>G97</f>
        <v>10092.9</v>
      </c>
      <c r="H96" s="43">
        <f>H97</f>
        <v>10464.700000000001</v>
      </c>
    </row>
    <row r="97" spans="1:8" x14ac:dyDescent="0.25">
      <c r="A97" s="37" t="s">
        <v>219</v>
      </c>
      <c r="B97" s="57" t="s">
        <v>221</v>
      </c>
      <c r="C97" s="57" t="s">
        <v>98</v>
      </c>
      <c r="D97" s="57" t="s">
        <v>85</v>
      </c>
      <c r="E97" s="57" t="s">
        <v>196</v>
      </c>
      <c r="F97" s="57" t="s">
        <v>84</v>
      </c>
      <c r="G97" s="43">
        <f t="shared" si="13"/>
        <v>10092.9</v>
      </c>
      <c r="H97" s="43">
        <f t="shared" si="13"/>
        <v>10464.700000000001</v>
      </c>
    </row>
    <row r="98" spans="1:8" ht="25.5" x14ac:dyDescent="0.25">
      <c r="A98" s="65" t="s">
        <v>239</v>
      </c>
      <c r="B98" s="57" t="s">
        <v>221</v>
      </c>
      <c r="C98" s="57" t="s">
        <v>98</v>
      </c>
      <c r="D98" s="57" t="s">
        <v>85</v>
      </c>
      <c r="E98" s="57" t="s">
        <v>196</v>
      </c>
      <c r="F98" s="57" t="s">
        <v>96</v>
      </c>
      <c r="G98" s="43">
        <f>G99</f>
        <v>10092.9</v>
      </c>
      <c r="H98" s="43">
        <f>H99</f>
        <v>10464.700000000001</v>
      </c>
    </row>
    <row r="99" spans="1:8" ht="26.25" x14ac:dyDescent="0.25">
      <c r="A99" s="37" t="s">
        <v>155</v>
      </c>
      <c r="B99" s="32" t="s">
        <v>221</v>
      </c>
      <c r="C99" s="57" t="s">
        <v>98</v>
      </c>
      <c r="D99" s="57" t="s">
        <v>85</v>
      </c>
      <c r="E99" s="57" t="s">
        <v>196</v>
      </c>
      <c r="F99" s="57" t="s">
        <v>97</v>
      </c>
      <c r="G99" s="43">
        <v>10092.9</v>
      </c>
      <c r="H99" s="43">
        <v>10464.700000000001</v>
      </c>
    </row>
    <row r="100" spans="1:8" ht="51.75" x14ac:dyDescent="0.25">
      <c r="A100" s="67" t="s">
        <v>319</v>
      </c>
      <c r="B100" s="34" t="s">
        <v>190</v>
      </c>
      <c r="C100" s="34" t="s">
        <v>86</v>
      </c>
      <c r="D100" s="34" t="s">
        <v>82</v>
      </c>
      <c r="E100" s="34" t="s">
        <v>178</v>
      </c>
      <c r="F100" s="34" t="s">
        <v>84</v>
      </c>
      <c r="G100" s="30">
        <f>G109+G101</f>
        <v>112.1</v>
      </c>
      <c r="H100" s="30">
        <f>H109+H101</f>
        <v>213.1</v>
      </c>
    </row>
    <row r="101" spans="1:8" ht="24" x14ac:dyDescent="0.25">
      <c r="A101" s="68" t="s">
        <v>205</v>
      </c>
      <c r="B101" s="140" t="s">
        <v>190</v>
      </c>
      <c r="C101" s="140" t="s">
        <v>95</v>
      </c>
      <c r="D101" s="140" t="s">
        <v>82</v>
      </c>
      <c r="E101" s="140" t="s">
        <v>178</v>
      </c>
      <c r="F101" s="140" t="s">
        <v>84</v>
      </c>
      <c r="G101" s="31">
        <f t="shared" ref="G101:H103" si="14">G102</f>
        <v>101.1</v>
      </c>
      <c r="H101" s="31">
        <f t="shared" si="14"/>
        <v>202.1</v>
      </c>
    </row>
    <row r="102" spans="1:8" ht="36" x14ac:dyDescent="0.25">
      <c r="A102" s="68" t="s">
        <v>206</v>
      </c>
      <c r="B102" s="140" t="s">
        <v>190</v>
      </c>
      <c r="C102" s="140" t="s">
        <v>95</v>
      </c>
      <c r="D102" s="140" t="s">
        <v>81</v>
      </c>
      <c r="E102" s="140" t="s">
        <v>178</v>
      </c>
      <c r="F102" s="140" t="s">
        <v>84</v>
      </c>
      <c r="G102" s="31">
        <f>G103+G106</f>
        <v>101.1</v>
      </c>
      <c r="H102" s="31">
        <f>H103+H106</f>
        <v>202.1</v>
      </c>
    </row>
    <row r="103" spans="1:8" ht="36" x14ac:dyDescent="0.25">
      <c r="A103" s="150" t="s">
        <v>207</v>
      </c>
      <c r="B103" s="140" t="s">
        <v>190</v>
      </c>
      <c r="C103" s="140" t="s">
        <v>95</v>
      </c>
      <c r="D103" s="140" t="s">
        <v>81</v>
      </c>
      <c r="E103" s="140" t="s">
        <v>208</v>
      </c>
      <c r="F103" s="140" t="s">
        <v>84</v>
      </c>
      <c r="G103" s="31">
        <f t="shared" si="14"/>
        <v>100</v>
      </c>
      <c r="H103" s="31">
        <f t="shared" si="14"/>
        <v>200</v>
      </c>
    </row>
    <row r="104" spans="1:8" ht="25.5" x14ac:dyDescent="0.25">
      <c r="A104" s="65" t="s">
        <v>239</v>
      </c>
      <c r="B104" s="140" t="s">
        <v>190</v>
      </c>
      <c r="C104" s="140" t="s">
        <v>95</v>
      </c>
      <c r="D104" s="140" t="s">
        <v>81</v>
      </c>
      <c r="E104" s="140" t="s">
        <v>208</v>
      </c>
      <c r="F104" s="140" t="s">
        <v>96</v>
      </c>
      <c r="G104" s="31">
        <f>G105</f>
        <v>100</v>
      </c>
      <c r="H104" s="31">
        <f>H105</f>
        <v>200</v>
      </c>
    </row>
    <row r="105" spans="1:8" ht="26.25" x14ac:dyDescent="0.25">
      <c r="A105" s="151" t="s">
        <v>155</v>
      </c>
      <c r="B105" s="140" t="s">
        <v>190</v>
      </c>
      <c r="C105" s="140" t="s">
        <v>95</v>
      </c>
      <c r="D105" s="140" t="s">
        <v>81</v>
      </c>
      <c r="E105" s="140" t="s">
        <v>208</v>
      </c>
      <c r="F105" s="140" t="s">
        <v>97</v>
      </c>
      <c r="G105" s="31">
        <v>100</v>
      </c>
      <c r="H105" s="31">
        <v>200</v>
      </c>
    </row>
    <row r="106" spans="1:8" ht="51.75" x14ac:dyDescent="0.25">
      <c r="A106" s="107" t="s">
        <v>361</v>
      </c>
      <c r="B106" s="140" t="s">
        <v>190</v>
      </c>
      <c r="C106" s="140" t="s">
        <v>95</v>
      </c>
      <c r="D106" s="140" t="s">
        <v>81</v>
      </c>
      <c r="E106" s="105" t="s">
        <v>362</v>
      </c>
      <c r="F106" s="140" t="s">
        <v>84</v>
      </c>
      <c r="G106" s="31">
        <f>G107</f>
        <v>1.1000000000000001</v>
      </c>
      <c r="H106" s="31">
        <f>H107</f>
        <v>2.1</v>
      </c>
    </row>
    <row r="107" spans="1:8" ht="25.5" x14ac:dyDescent="0.25">
      <c r="A107" s="65" t="s">
        <v>239</v>
      </c>
      <c r="B107" s="140" t="s">
        <v>190</v>
      </c>
      <c r="C107" s="140" t="s">
        <v>95</v>
      </c>
      <c r="D107" s="140" t="s">
        <v>81</v>
      </c>
      <c r="E107" s="105" t="s">
        <v>362</v>
      </c>
      <c r="F107" s="140" t="s">
        <v>96</v>
      </c>
      <c r="G107" s="31">
        <f>G108</f>
        <v>1.1000000000000001</v>
      </c>
      <c r="H107" s="31">
        <f>H108</f>
        <v>2.1</v>
      </c>
    </row>
    <row r="108" spans="1:8" ht="26.25" x14ac:dyDescent="0.25">
      <c r="A108" s="151" t="s">
        <v>155</v>
      </c>
      <c r="B108" s="140" t="s">
        <v>190</v>
      </c>
      <c r="C108" s="140" t="s">
        <v>95</v>
      </c>
      <c r="D108" s="140" t="s">
        <v>81</v>
      </c>
      <c r="E108" s="105" t="s">
        <v>362</v>
      </c>
      <c r="F108" s="140" t="s">
        <v>97</v>
      </c>
      <c r="G108" s="31">
        <v>1.1000000000000001</v>
      </c>
      <c r="H108" s="31">
        <v>2.1</v>
      </c>
    </row>
    <row r="109" spans="1:8" ht="26.25" x14ac:dyDescent="0.25">
      <c r="A109" s="66" t="s">
        <v>385</v>
      </c>
      <c r="B109" s="32" t="s">
        <v>190</v>
      </c>
      <c r="C109" s="32" t="s">
        <v>104</v>
      </c>
      <c r="D109" s="32" t="s">
        <v>82</v>
      </c>
      <c r="E109" s="32" t="s">
        <v>178</v>
      </c>
      <c r="F109" s="32" t="s">
        <v>84</v>
      </c>
      <c r="G109" s="31">
        <f t="shared" ref="G109:H111" si="15">G110</f>
        <v>11</v>
      </c>
      <c r="H109" s="31">
        <f t="shared" si="15"/>
        <v>11</v>
      </c>
    </row>
    <row r="110" spans="1:8" ht="26.25" x14ac:dyDescent="0.25">
      <c r="A110" s="37" t="s">
        <v>191</v>
      </c>
      <c r="B110" s="32" t="s">
        <v>190</v>
      </c>
      <c r="C110" s="32" t="s">
        <v>104</v>
      </c>
      <c r="D110" s="32" t="s">
        <v>81</v>
      </c>
      <c r="E110" s="32" t="s">
        <v>178</v>
      </c>
      <c r="F110" s="32" t="s">
        <v>84</v>
      </c>
      <c r="G110" s="31">
        <f t="shared" si="15"/>
        <v>11</v>
      </c>
      <c r="H110" s="31">
        <f t="shared" si="15"/>
        <v>11</v>
      </c>
    </row>
    <row r="111" spans="1:8" x14ac:dyDescent="0.25">
      <c r="A111" s="37" t="s">
        <v>386</v>
      </c>
      <c r="B111" s="32" t="s">
        <v>190</v>
      </c>
      <c r="C111" s="32" t="s">
        <v>104</v>
      </c>
      <c r="D111" s="32" t="s">
        <v>81</v>
      </c>
      <c r="E111" s="32" t="s">
        <v>192</v>
      </c>
      <c r="F111" s="32" t="s">
        <v>84</v>
      </c>
      <c r="G111" s="31">
        <f t="shared" si="15"/>
        <v>11</v>
      </c>
      <c r="H111" s="31">
        <f t="shared" si="15"/>
        <v>11</v>
      </c>
    </row>
    <row r="112" spans="1:8" x14ac:dyDescent="0.25">
      <c r="A112" s="37" t="s">
        <v>50</v>
      </c>
      <c r="B112" s="32" t="s">
        <v>190</v>
      </c>
      <c r="C112" s="32" t="s">
        <v>104</v>
      </c>
      <c r="D112" s="32" t="s">
        <v>81</v>
      </c>
      <c r="E112" s="32" t="s">
        <v>192</v>
      </c>
      <c r="F112" s="32" t="s">
        <v>101</v>
      </c>
      <c r="G112" s="31">
        <f>G113</f>
        <v>11</v>
      </c>
      <c r="H112" s="31">
        <f>H113</f>
        <v>11</v>
      </c>
    </row>
    <row r="113" spans="1:8" x14ac:dyDescent="0.25">
      <c r="A113" s="37" t="s">
        <v>52</v>
      </c>
      <c r="B113" s="32" t="s">
        <v>190</v>
      </c>
      <c r="C113" s="32" t="s">
        <v>104</v>
      </c>
      <c r="D113" s="32" t="s">
        <v>81</v>
      </c>
      <c r="E113" s="32" t="s">
        <v>192</v>
      </c>
      <c r="F113" s="32" t="s">
        <v>102</v>
      </c>
      <c r="G113" s="31">
        <v>11</v>
      </c>
      <c r="H113" s="31">
        <v>11</v>
      </c>
    </row>
    <row r="114" spans="1:8" ht="30" customHeight="1" x14ac:dyDescent="0.25">
      <c r="A114" s="63" t="s">
        <v>316</v>
      </c>
      <c r="B114" s="34" t="s">
        <v>315</v>
      </c>
      <c r="C114" s="34" t="s">
        <v>86</v>
      </c>
      <c r="D114" s="34" t="s">
        <v>82</v>
      </c>
      <c r="E114" s="34" t="s">
        <v>178</v>
      </c>
      <c r="F114" s="34" t="s">
        <v>84</v>
      </c>
      <c r="G114" s="30">
        <f t="shared" ref="G114:H114" si="16">G115</f>
        <v>31710.799999999999</v>
      </c>
      <c r="H114" s="30">
        <f t="shared" si="16"/>
        <v>31710.799999999999</v>
      </c>
    </row>
    <row r="115" spans="1:8" ht="39" x14ac:dyDescent="0.25">
      <c r="A115" s="64" t="s">
        <v>179</v>
      </c>
      <c r="B115" s="32" t="s">
        <v>315</v>
      </c>
      <c r="C115" s="32" t="s">
        <v>88</v>
      </c>
      <c r="D115" s="32" t="s">
        <v>82</v>
      </c>
      <c r="E115" s="32" t="s">
        <v>178</v>
      </c>
      <c r="F115" s="32" t="s">
        <v>84</v>
      </c>
      <c r="G115" s="31">
        <f>G116+G124+G132+G138</f>
        <v>31710.799999999999</v>
      </c>
      <c r="H115" s="31">
        <f>H116+H124+H132+H138</f>
        <v>31710.799999999999</v>
      </c>
    </row>
    <row r="116" spans="1:8" ht="26.25" x14ac:dyDescent="0.25">
      <c r="A116" s="64" t="s">
        <v>318</v>
      </c>
      <c r="B116" s="32" t="s">
        <v>315</v>
      </c>
      <c r="C116" s="32" t="s">
        <v>88</v>
      </c>
      <c r="D116" s="32" t="s">
        <v>81</v>
      </c>
      <c r="E116" s="32" t="s">
        <v>178</v>
      </c>
      <c r="F116" s="32" t="s">
        <v>84</v>
      </c>
      <c r="G116" s="31">
        <f>G117</f>
        <v>19085.5</v>
      </c>
      <c r="H116" s="31">
        <f>H117</f>
        <v>19085.5</v>
      </c>
    </row>
    <row r="117" spans="1:8" ht="26.25" x14ac:dyDescent="0.25">
      <c r="A117" s="66" t="s">
        <v>184</v>
      </c>
      <c r="B117" s="32" t="s">
        <v>315</v>
      </c>
      <c r="C117" s="32" t="s">
        <v>88</v>
      </c>
      <c r="D117" s="32" t="s">
        <v>81</v>
      </c>
      <c r="E117" s="32" t="s">
        <v>185</v>
      </c>
      <c r="F117" s="32" t="s">
        <v>84</v>
      </c>
      <c r="G117" s="31">
        <f>G118+G120+G122</f>
        <v>19085.5</v>
      </c>
      <c r="H117" s="31">
        <f>H118+H120+H122</f>
        <v>19085.5</v>
      </c>
    </row>
    <row r="118" spans="1:8" ht="51" x14ac:dyDescent="0.25">
      <c r="A118" s="65" t="s">
        <v>238</v>
      </c>
      <c r="B118" s="32" t="s">
        <v>315</v>
      </c>
      <c r="C118" s="32" t="s">
        <v>88</v>
      </c>
      <c r="D118" s="32" t="s">
        <v>81</v>
      </c>
      <c r="E118" s="32" t="s">
        <v>185</v>
      </c>
      <c r="F118" s="32" t="s">
        <v>163</v>
      </c>
      <c r="G118" s="31">
        <f>G119</f>
        <v>18895.099999999999</v>
      </c>
      <c r="H118" s="31">
        <f>H119</f>
        <v>18895.099999999999</v>
      </c>
    </row>
    <row r="119" spans="1:8" ht="25.5" x14ac:dyDescent="0.25">
      <c r="A119" s="65" t="s">
        <v>182</v>
      </c>
      <c r="B119" s="32" t="s">
        <v>315</v>
      </c>
      <c r="C119" s="32" t="s">
        <v>88</v>
      </c>
      <c r="D119" s="32" t="s">
        <v>81</v>
      </c>
      <c r="E119" s="32" t="s">
        <v>185</v>
      </c>
      <c r="F119" s="32" t="s">
        <v>183</v>
      </c>
      <c r="G119" s="31">
        <f>18904.8-9.7</f>
        <v>18895.099999999999</v>
      </c>
      <c r="H119" s="31">
        <f>18904.8-9.7</f>
        <v>18895.099999999999</v>
      </c>
    </row>
    <row r="120" spans="1:8" ht="25.5" x14ac:dyDescent="0.25">
      <c r="A120" s="65" t="s">
        <v>239</v>
      </c>
      <c r="B120" s="32" t="s">
        <v>315</v>
      </c>
      <c r="C120" s="32" t="s">
        <v>88</v>
      </c>
      <c r="D120" s="32" t="s">
        <v>81</v>
      </c>
      <c r="E120" s="32" t="s">
        <v>185</v>
      </c>
      <c r="F120" s="32" t="s">
        <v>96</v>
      </c>
      <c r="G120" s="31">
        <f>G121</f>
        <v>186.2</v>
      </c>
      <c r="H120" s="31">
        <f>H121</f>
        <v>186.2</v>
      </c>
    </row>
    <row r="121" spans="1:8" ht="26.25" x14ac:dyDescent="0.25">
      <c r="A121" s="37" t="s">
        <v>155</v>
      </c>
      <c r="B121" s="32" t="s">
        <v>315</v>
      </c>
      <c r="C121" s="32" t="s">
        <v>88</v>
      </c>
      <c r="D121" s="32" t="s">
        <v>81</v>
      </c>
      <c r="E121" s="32" t="s">
        <v>185</v>
      </c>
      <c r="F121" s="32" t="s">
        <v>97</v>
      </c>
      <c r="G121" s="31">
        <v>186.2</v>
      </c>
      <c r="H121" s="31">
        <v>186.2</v>
      </c>
    </row>
    <row r="122" spans="1:8" x14ac:dyDescent="0.25">
      <c r="A122" s="37" t="s">
        <v>50</v>
      </c>
      <c r="B122" s="32" t="s">
        <v>315</v>
      </c>
      <c r="C122" s="32" t="s">
        <v>88</v>
      </c>
      <c r="D122" s="32" t="s">
        <v>81</v>
      </c>
      <c r="E122" s="32" t="s">
        <v>185</v>
      </c>
      <c r="F122" s="32" t="s">
        <v>101</v>
      </c>
      <c r="G122" s="31">
        <f>G123</f>
        <v>4.2</v>
      </c>
      <c r="H122" s="31">
        <f>H123</f>
        <v>4.2</v>
      </c>
    </row>
    <row r="123" spans="1:8" x14ac:dyDescent="0.25">
      <c r="A123" s="37" t="s">
        <v>107</v>
      </c>
      <c r="B123" s="32" t="s">
        <v>315</v>
      </c>
      <c r="C123" s="32" t="s">
        <v>88</v>
      </c>
      <c r="D123" s="32" t="s">
        <v>81</v>
      </c>
      <c r="E123" s="32" t="s">
        <v>185</v>
      </c>
      <c r="F123" s="32" t="s">
        <v>186</v>
      </c>
      <c r="G123" s="31">
        <v>4.2</v>
      </c>
      <c r="H123" s="31">
        <v>4.2</v>
      </c>
    </row>
    <row r="124" spans="1:8" ht="39" x14ac:dyDescent="0.25">
      <c r="A124" s="37" t="s">
        <v>325</v>
      </c>
      <c r="B124" s="32" t="s">
        <v>315</v>
      </c>
      <c r="C124" s="32" t="s">
        <v>88</v>
      </c>
      <c r="D124" s="32" t="s">
        <v>85</v>
      </c>
      <c r="E124" s="32" t="s">
        <v>178</v>
      </c>
      <c r="F124" s="32" t="s">
        <v>84</v>
      </c>
      <c r="G124" s="31">
        <f>G125</f>
        <v>9957.6</v>
      </c>
      <c r="H124" s="31">
        <f>H125</f>
        <v>9957.6</v>
      </c>
    </row>
    <row r="125" spans="1:8" ht="26.25" x14ac:dyDescent="0.25">
      <c r="A125" s="37" t="s">
        <v>211</v>
      </c>
      <c r="B125" s="32" t="s">
        <v>315</v>
      </c>
      <c r="C125" s="32" t="s">
        <v>88</v>
      </c>
      <c r="D125" s="32" t="s">
        <v>85</v>
      </c>
      <c r="E125" s="32" t="s">
        <v>212</v>
      </c>
      <c r="F125" s="32" t="s">
        <v>84</v>
      </c>
      <c r="G125" s="31">
        <f>G126+G128+G130</f>
        <v>9957.6</v>
      </c>
      <c r="H125" s="31">
        <f>H126+H128+H130</f>
        <v>9957.6</v>
      </c>
    </row>
    <row r="126" spans="1:8" ht="51" x14ac:dyDescent="0.25">
      <c r="A126" s="65" t="s">
        <v>238</v>
      </c>
      <c r="B126" s="32" t="s">
        <v>315</v>
      </c>
      <c r="C126" s="32" t="s">
        <v>88</v>
      </c>
      <c r="D126" s="32" t="s">
        <v>85</v>
      </c>
      <c r="E126" s="32" t="s">
        <v>212</v>
      </c>
      <c r="F126" s="32" t="s">
        <v>163</v>
      </c>
      <c r="G126" s="31">
        <f>G127</f>
        <v>7256.8</v>
      </c>
      <c r="H126" s="31">
        <f>H127</f>
        <v>7256.8</v>
      </c>
    </row>
    <row r="127" spans="1:8" x14ac:dyDescent="0.25">
      <c r="A127" s="37" t="s">
        <v>56</v>
      </c>
      <c r="B127" s="32" t="s">
        <v>315</v>
      </c>
      <c r="C127" s="32" t="s">
        <v>88</v>
      </c>
      <c r="D127" s="32" t="s">
        <v>85</v>
      </c>
      <c r="E127" s="32" t="s">
        <v>212</v>
      </c>
      <c r="F127" s="32" t="s">
        <v>164</v>
      </c>
      <c r="G127" s="31">
        <v>7256.8</v>
      </c>
      <c r="H127" s="31">
        <v>7256.8</v>
      </c>
    </row>
    <row r="128" spans="1:8" ht="25.5" x14ac:dyDescent="0.25">
      <c r="A128" s="65" t="s">
        <v>239</v>
      </c>
      <c r="B128" s="32" t="s">
        <v>315</v>
      </c>
      <c r="C128" s="32" t="s">
        <v>88</v>
      </c>
      <c r="D128" s="32" t="s">
        <v>85</v>
      </c>
      <c r="E128" s="32" t="s">
        <v>212</v>
      </c>
      <c r="F128" s="32" t="s">
        <v>96</v>
      </c>
      <c r="G128" s="31">
        <f>G129</f>
        <v>2598.8000000000002</v>
      </c>
      <c r="H128" s="31">
        <f>H129</f>
        <v>2598.8000000000002</v>
      </c>
    </row>
    <row r="129" spans="1:8" ht="26.25" x14ac:dyDescent="0.25">
      <c r="A129" s="37" t="s">
        <v>155</v>
      </c>
      <c r="B129" s="32" t="s">
        <v>315</v>
      </c>
      <c r="C129" s="32" t="s">
        <v>88</v>
      </c>
      <c r="D129" s="32" t="s">
        <v>85</v>
      </c>
      <c r="E129" s="32" t="s">
        <v>212</v>
      </c>
      <c r="F129" s="32" t="s">
        <v>97</v>
      </c>
      <c r="G129" s="31">
        <v>2598.8000000000002</v>
      </c>
      <c r="H129" s="31">
        <v>2598.8000000000002</v>
      </c>
    </row>
    <row r="130" spans="1:8" x14ac:dyDescent="0.25">
      <c r="A130" s="37" t="s">
        <v>50</v>
      </c>
      <c r="B130" s="32" t="s">
        <v>315</v>
      </c>
      <c r="C130" s="32" t="s">
        <v>88</v>
      </c>
      <c r="D130" s="32" t="s">
        <v>85</v>
      </c>
      <c r="E130" s="32" t="s">
        <v>212</v>
      </c>
      <c r="F130" s="32" t="s">
        <v>101</v>
      </c>
      <c r="G130" s="31">
        <f>G131</f>
        <v>102</v>
      </c>
      <c r="H130" s="31">
        <f>H131</f>
        <v>102</v>
      </c>
    </row>
    <row r="131" spans="1:8" x14ac:dyDescent="0.25">
      <c r="A131" s="37" t="s">
        <v>107</v>
      </c>
      <c r="B131" s="32" t="s">
        <v>315</v>
      </c>
      <c r="C131" s="32" t="s">
        <v>88</v>
      </c>
      <c r="D131" s="32" t="s">
        <v>85</v>
      </c>
      <c r="E131" s="32" t="s">
        <v>212</v>
      </c>
      <c r="F131" s="32" t="s">
        <v>186</v>
      </c>
      <c r="G131" s="31">
        <v>102</v>
      </c>
      <c r="H131" s="31">
        <v>102</v>
      </c>
    </row>
    <row r="132" spans="1:8" ht="39" x14ac:dyDescent="0.25">
      <c r="A132" s="37" t="s">
        <v>326</v>
      </c>
      <c r="B132" s="32" t="s">
        <v>315</v>
      </c>
      <c r="C132" s="32" t="s">
        <v>88</v>
      </c>
      <c r="D132" s="32" t="s">
        <v>89</v>
      </c>
      <c r="E132" s="32" t="s">
        <v>178</v>
      </c>
      <c r="F132" s="32" t="s">
        <v>84</v>
      </c>
      <c r="G132" s="31">
        <f>G133+G136</f>
        <v>885</v>
      </c>
      <c r="H132" s="31">
        <f>H133+H136</f>
        <v>885</v>
      </c>
    </row>
    <row r="133" spans="1:8" x14ac:dyDescent="0.25">
      <c r="A133" s="37" t="s">
        <v>55</v>
      </c>
      <c r="B133" s="32" t="s">
        <v>315</v>
      </c>
      <c r="C133" s="32" t="s">
        <v>88</v>
      </c>
      <c r="D133" s="32" t="s">
        <v>89</v>
      </c>
      <c r="E133" s="32" t="s">
        <v>209</v>
      </c>
      <c r="F133" s="32" t="s">
        <v>84</v>
      </c>
      <c r="G133" s="31">
        <f t="shared" ref="G133:H133" si="17">G134</f>
        <v>705</v>
      </c>
      <c r="H133" s="31">
        <f t="shared" si="17"/>
        <v>705</v>
      </c>
    </row>
    <row r="134" spans="1:8" ht="51" x14ac:dyDescent="0.25">
      <c r="A134" s="65" t="s">
        <v>238</v>
      </c>
      <c r="B134" s="32" t="s">
        <v>315</v>
      </c>
      <c r="C134" s="32" t="s">
        <v>88</v>
      </c>
      <c r="D134" s="32" t="s">
        <v>89</v>
      </c>
      <c r="E134" s="32" t="s">
        <v>209</v>
      </c>
      <c r="F134" s="32" t="s">
        <v>163</v>
      </c>
      <c r="G134" s="31">
        <f>G135</f>
        <v>705</v>
      </c>
      <c r="H134" s="31">
        <f>H135</f>
        <v>705</v>
      </c>
    </row>
    <row r="135" spans="1:8" ht="25.5" x14ac:dyDescent="0.25">
      <c r="A135" s="65" t="s">
        <v>182</v>
      </c>
      <c r="B135" s="32" t="s">
        <v>315</v>
      </c>
      <c r="C135" s="32" t="s">
        <v>88</v>
      </c>
      <c r="D135" s="32" t="s">
        <v>89</v>
      </c>
      <c r="E135" s="32" t="s">
        <v>209</v>
      </c>
      <c r="F135" s="32" t="s">
        <v>183</v>
      </c>
      <c r="G135" s="31">
        <v>705</v>
      </c>
      <c r="H135" s="31">
        <v>705</v>
      </c>
    </row>
    <row r="136" spans="1:8" x14ac:dyDescent="0.25">
      <c r="A136" s="37" t="s">
        <v>75</v>
      </c>
      <c r="B136" s="32" t="s">
        <v>315</v>
      </c>
      <c r="C136" s="32" t="s">
        <v>88</v>
      </c>
      <c r="D136" s="32" t="s">
        <v>89</v>
      </c>
      <c r="E136" s="32" t="s">
        <v>209</v>
      </c>
      <c r="F136" s="32" t="s">
        <v>241</v>
      </c>
      <c r="G136" s="31">
        <f>G137</f>
        <v>180</v>
      </c>
      <c r="H136" s="31">
        <f>H137</f>
        <v>180</v>
      </c>
    </row>
    <row r="137" spans="1:8" ht="26.25" x14ac:dyDescent="0.25">
      <c r="A137" s="37" t="s">
        <v>76</v>
      </c>
      <c r="B137" s="32" t="s">
        <v>315</v>
      </c>
      <c r="C137" s="32" t="s">
        <v>88</v>
      </c>
      <c r="D137" s="32" t="s">
        <v>89</v>
      </c>
      <c r="E137" s="32" t="s">
        <v>209</v>
      </c>
      <c r="F137" s="32" t="s">
        <v>234</v>
      </c>
      <c r="G137" s="31">
        <v>180</v>
      </c>
      <c r="H137" s="31">
        <v>180</v>
      </c>
    </row>
    <row r="138" spans="1:8" ht="26.25" x14ac:dyDescent="0.25">
      <c r="A138" s="64" t="s">
        <v>317</v>
      </c>
      <c r="B138" s="32" t="s">
        <v>315</v>
      </c>
      <c r="C138" s="32" t="s">
        <v>88</v>
      </c>
      <c r="D138" s="32" t="s">
        <v>87</v>
      </c>
      <c r="E138" s="32" t="s">
        <v>178</v>
      </c>
      <c r="F138" s="32" t="s">
        <v>84</v>
      </c>
      <c r="G138" s="31">
        <f t="shared" ref="G138:H138" si="18">G139</f>
        <v>1782.7</v>
      </c>
      <c r="H138" s="31">
        <f t="shared" si="18"/>
        <v>1782.7</v>
      </c>
    </row>
    <row r="139" spans="1:8" x14ac:dyDescent="0.25">
      <c r="A139" s="65" t="s">
        <v>180</v>
      </c>
      <c r="B139" s="32" t="s">
        <v>315</v>
      </c>
      <c r="C139" s="32" t="s">
        <v>88</v>
      </c>
      <c r="D139" s="32" t="s">
        <v>87</v>
      </c>
      <c r="E139" s="32" t="s">
        <v>181</v>
      </c>
      <c r="F139" s="32" t="s">
        <v>84</v>
      </c>
      <c r="G139" s="31">
        <f>G140</f>
        <v>1782.7</v>
      </c>
      <c r="H139" s="31">
        <f>H140</f>
        <v>1782.7</v>
      </c>
    </row>
    <row r="140" spans="1:8" ht="51" x14ac:dyDescent="0.25">
      <c r="A140" s="65" t="s">
        <v>238</v>
      </c>
      <c r="B140" s="32" t="s">
        <v>315</v>
      </c>
      <c r="C140" s="32" t="s">
        <v>88</v>
      </c>
      <c r="D140" s="32" t="s">
        <v>87</v>
      </c>
      <c r="E140" s="32" t="s">
        <v>181</v>
      </c>
      <c r="F140" s="32" t="s">
        <v>163</v>
      </c>
      <c r="G140" s="31">
        <f>G141</f>
        <v>1782.7</v>
      </c>
      <c r="H140" s="31">
        <f>H141</f>
        <v>1782.7</v>
      </c>
    </row>
    <row r="141" spans="1:8" ht="25.5" x14ac:dyDescent="0.25">
      <c r="A141" s="65" t="s">
        <v>182</v>
      </c>
      <c r="B141" s="32" t="s">
        <v>315</v>
      </c>
      <c r="C141" s="32" t="s">
        <v>88</v>
      </c>
      <c r="D141" s="32" t="s">
        <v>87</v>
      </c>
      <c r="E141" s="32" t="s">
        <v>181</v>
      </c>
      <c r="F141" s="32" t="s">
        <v>183</v>
      </c>
      <c r="G141" s="31">
        <f>1773+9.7</f>
        <v>1782.7</v>
      </c>
      <c r="H141" s="31">
        <f>1773+9.7</f>
        <v>1782.7</v>
      </c>
    </row>
    <row r="142" spans="1:8" x14ac:dyDescent="0.25">
      <c r="A142" s="39" t="s">
        <v>59</v>
      </c>
      <c r="B142" s="34" t="s">
        <v>100</v>
      </c>
      <c r="C142" s="34" t="s">
        <v>86</v>
      </c>
      <c r="D142" s="34" t="s">
        <v>82</v>
      </c>
      <c r="E142" s="34" t="s">
        <v>178</v>
      </c>
      <c r="F142" s="34" t="s">
        <v>84</v>
      </c>
      <c r="G142" s="30">
        <f>G143+G146</f>
        <v>2287</v>
      </c>
      <c r="H142" s="30">
        <f>H143+H146</f>
        <v>3840</v>
      </c>
    </row>
    <row r="143" spans="1:8" ht="25.5" x14ac:dyDescent="0.25">
      <c r="A143" s="53" t="s">
        <v>214</v>
      </c>
      <c r="B143" s="32" t="s">
        <v>100</v>
      </c>
      <c r="C143" s="32" t="s">
        <v>86</v>
      </c>
      <c r="D143" s="32" t="s">
        <v>81</v>
      </c>
      <c r="E143" s="32" t="s">
        <v>215</v>
      </c>
      <c r="F143" s="32" t="s">
        <v>84</v>
      </c>
      <c r="G143" s="31">
        <f>G144</f>
        <v>779</v>
      </c>
      <c r="H143" s="31">
        <f>H144</f>
        <v>779</v>
      </c>
    </row>
    <row r="144" spans="1:8" ht="51" x14ac:dyDescent="0.25">
      <c r="A144" s="65" t="s">
        <v>238</v>
      </c>
      <c r="B144" s="32" t="s">
        <v>100</v>
      </c>
      <c r="C144" s="32" t="s">
        <v>86</v>
      </c>
      <c r="D144" s="32" t="s">
        <v>81</v>
      </c>
      <c r="E144" s="32" t="s">
        <v>215</v>
      </c>
      <c r="F144" s="32" t="s">
        <v>163</v>
      </c>
      <c r="G144" s="31">
        <f>G145</f>
        <v>779</v>
      </c>
      <c r="H144" s="31">
        <f>H145</f>
        <v>779</v>
      </c>
    </row>
    <row r="145" spans="1:8" x14ac:dyDescent="0.25">
      <c r="A145" s="37" t="s">
        <v>56</v>
      </c>
      <c r="B145" s="32" t="s">
        <v>100</v>
      </c>
      <c r="C145" s="32" t="s">
        <v>86</v>
      </c>
      <c r="D145" s="32" t="s">
        <v>81</v>
      </c>
      <c r="E145" s="32" t="s">
        <v>215</v>
      </c>
      <c r="F145" s="32" t="s">
        <v>164</v>
      </c>
      <c r="G145" s="31">
        <v>779</v>
      </c>
      <c r="H145" s="31">
        <v>779</v>
      </c>
    </row>
    <row r="146" spans="1:8" x14ac:dyDescent="0.25">
      <c r="A146" s="37" t="s">
        <v>363</v>
      </c>
      <c r="B146" s="32" t="s">
        <v>100</v>
      </c>
      <c r="C146" s="32" t="s">
        <v>86</v>
      </c>
      <c r="D146" s="32" t="s">
        <v>81</v>
      </c>
      <c r="E146" s="32" t="s">
        <v>375</v>
      </c>
      <c r="F146" s="32" t="s">
        <v>84</v>
      </c>
      <c r="G146" s="31">
        <f t="shared" ref="G146:H146" si="19">G147</f>
        <v>1508</v>
      </c>
      <c r="H146" s="31">
        <f t="shared" si="19"/>
        <v>3061</v>
      </c>
    </row>
    <row r="147" spans="1:8" x14ac:dyDescent="0.25">
      <c r="A147" s="37" t="s">
        <v>50</v>
      </c>
      <c r="B147" s="32" t="s">
        <v>100</v>
      </c>
      <c r="C147" s="32" t="s">
        <v>86</v>
      </c>
      <c r="D147" s="32" t="s">
        <v>81</v>
      </c>
      <c r="E147" s="32" t="s">
        <v>375</v>
      </c>
      <c r="F147" s="32" t="s">
        <v>101</v>
      </c>
      <c r="G147" s="31">
        <f>G148</f>
        <v>1508</v>
      </c>
      <c r="H147" s="31">
        <f>H148</f>
        <v>3061</v>
      </c>
    </row>
    <row r="148" spans="1:8" x14ac:dyDescent="0.25">
      <c r="A148" s="37" t="s">
        <v>52</v>
      </c>
      <c r="B148" s="32" t="s">
        <v>100</v>
      </c>
      <c r="C148" s="32" t="s">
        <v>86</v>
      </c>
      <c r="D148" s="32" t="s">
        <v>81</v>
      </c>
      <c r="E148" s="32" t="s">
        <v>375</v>
      </c>
      <c r="F148" s="32" t="s">
        <v>102</v>
      </c>
      <c r="G148" s="31">
        <v>1508</v>
      </c>
      <c r="H148" s="31">
        <v>3061</v>
      </c>
    </row>
    <row r="149" spans="1:8" x14ac:dyDescent="0.25">
      <c r="A149" s="46" t="s">
        <v>78</v>
      </c>
      <c r="B149" s="32"/>
      <c r="C149" s="32"/>
      <c r="D149" s="32"/>
      <c r="E149" s="32"/>
      <c r="F149" s="70"/>
      <c r="G149" s="30">
        <f>G8+G16+G22+G28+G37+G64+G82+G88+G94+G100+G114+G142</f>
        <v>60315.1</v>
      </c>
      <c r="H149" s="30">
        <f>H8+H16+H22+H28+H37+H64+H82+H88+H94+H100+H114+H142</f>
        <v>61201.7</v>
      </c>
    </row>
  </sheetData>
  <mergeCells count="9">
    <mergeCell ref="H5:H6"/>
    <mergeCell ref="A4:H4"/>
    <mergeCell ref="A2:H2"/>
    <mergeCell ref="E1:H1"/>
    <mergeCell ref="B1:D1"/>
    <mergeCell ref="A5:A6"/>
    <mergeCell ref="B5:E5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7" workbookViewId="0">
      <selection activeCell="D25" sqref="D25"/>
    </sheetView>
  </sheetViews>
  <sheetFormatPr defaultRowHeight="15" x14ac:dyDescent="0.25"/>
  <cols>
    <col min="1" max="1" width="54" customWidth="1"/>
    <col min="2" max="3" width="7.28515625" customWidth="1"/>
    <col min="4" max="7" width="11.85546875" customWidth="1"/>
  </cols>
  <sheetData>
    <row r="1" spans="1:4" ht="15.75" customHeight="1" x14ac:dyDescent="0.25">
      <c r="A1" s="176"/>
      <c r="B1" s="6" t="s">
        <v>79</v>
      </c>
      <c r="C1" s="177" t="s">
        <v>286</v>
      </c>
      <c r="D1" s="173"/>
    </row>
    <row r="2" spans="1:4" ht="15" customHeight="1" x14ac:dyDescent="0.25">
      <c r="A2" s="176"/>
      <c r="B2" s="8"/>
      <c r="C2" s="173"/>
      <c r="D2" s="173"/>
    </row>
    <row r="3" spans="1:4" ht="15" customHeight="1" x14ac:dyDescent="0.25">
      <c r="A3" s="176"/>
      <c r="B3" s="8" t="s">
        <v>80</v>
      </c>
      <c r="C3" s="173"/>
      <c r="D3" s="173"/>
    </row>
    <row r="4" spans="1:4" ht="21.75" customHeight="1" x14ac:dyDescent="0.25">
      <c r="A4" s="176"/>
      <c r="B4" s="8" t="s">
        <v>37</v>
      </c>
      <c r="C4" s="173"/>
      <c r="D4" s="173"/>
    </row>
    <row r="5" spans="1:4" ht="27" customHeight="1" x14ac:dyDescent="0.25">
      <c r="A5" s="4"/>
      <c r="B5" s="7"/>
      <c r="C5" s="173"/>
      <c r="D5" s="173"/>
    </row>
    <row r="6" spans="1:4" ht="51.75" customHeight="1" x14ac:dyDescent="0.25">
      <c r="A6" s="171" t="s">
        <v>285</v>
      </c>
      <c r="B6" s="173"/>
      <c r="C6" s="173"/>
      <c r="D6" s="173"/>
    </row>
    <row r="7" spans="1:4" ht="15.75" x14ac:dyDescent="0.25">
      <c r="A7" s="5"/>
      <c r="B7" s="7"/>
      <c r="C7" s="7"/>
    </row>
    <row r="8" spans="1:4" x14ac:dyDescent="0.25">
      <c r="A8" s="186" t="s">
        <v>0</v>
      </c>
      <c r="B8" s="187"/>
      <c r="C8" s="187"/>
      <c r="D8" s="187"/>
    </row>
    <row r="9" spans="1:4" x14ac:dyDescent="0.25">
      <c r="A9" s="190" t="s">
        <v>39</v>
      </c>
      <c r="B9" s="191" t="s">
        <v>40</v>
      </c>
      <c r="C9" s="191" t="s">
        <v>41</v>
      </c>
      <c r="D9" s="190" t="s">
        <v>276</v>
      </c>
    </row>
    <row r="10" spans="1:4" x14ac:dyDescent="0.25">
      <c r="A10" s="190"/>
      <c r="B10" s="191"/>
      <c r="C10" s="191"/>
      <c r="D10" s="192"/>
    </row>
    <row r="11" spans="1:4" x14ac:dyDescent="0.25">
      <c r="A11" s="72">
        <v>1</v>
      </c>
      <c r="B11" s="73">
        <v>2</v>
      </c>
      <c r="C11" s="73">
        <v>3</v>
      </c>
      <c r="D11" s="72">
        <v>4</v>
      </c>
    </row>
    <row r="12" spans="1:4" x14ac:dyDescent="0.25">
      <c r="A12" s="85" t="s">
        <v>47</v>
      </c>
      <c r="B12" s="86" t="s">
        <v>81</v>
      </c>
      <c r="C12" s="87" t="s">
        <v>82</v>
      </c>
      <c r="D12" s="88">
        <f>D13+D14+D17+D18+D16+D15</f>
        <v>31749.400000000005</v>
      </c>
    </row>
    <row r="13" spans="1:4" ht="24" x14ac:dyDescent="0.25">
      <c r="A13" s="85" t="s">
        <v>48</v>
      </c>
      <c r="B13" s="86" t="s">
        <v>81</v>
      </c>
      <c r="C13" s="87" t="s">
        <v>85</v>
      </c>
      <c r="D13" s="88">
        <f>1773+9.7</f>
        <v>1782.7</v>
      </c>
    </row>
    <row r="14" spans="1:4" ht="36" x14ac:dyDescent="0.25">
      <c r="A14" s="85" t="s">
        <v>49</v>
      </c>
      <c r="B14" s="86" t="s">
        <v>81</v>
      </c>
      <c r="C14" s="87" t="s">
        <v>87</v>
      </c>
      <c r="D14" s="88">
        <f>19095.2-9.7</f>
        <v>19085.5</v>
      </c>
    </row>
    <row r="15" spans="1:4" ht="24" x14ac:dyDescent="0.25">
      <c r="A15" s="85" t="s">
        <v>265</v>
      </c>
      <c r="B15" s="86" t="s">
        <v>81</v>
      </c>
      <c r="C15" s="87" t="s">
        <v>233</v>
      </c>
      <c r="D15" s="88">
        <v>19.899999999999999</v>
      </c>
    </row>
    <row r="16" spans="1:4" x14ac:dyDescent="0.25">
      <c r="A16" s="85" t="s">
        <v>187</v>
      </c>
      <c r="B16" s="86" t="s">
        <v>81</v>
      </c>
      <c r="C16" s="87" t="s">
        <v>91</v>
      </c>
      <c r="D16" s="88">
        <v>174.2</v>
      </c>
    </row>
    <row r="17" spans="1:4" x14ac:dyDescent="0.25">
      <c r="A17" s="85" t="s">
        <v>51</v>
      </c>
      <c r="B17" s="86" t="s">
        <v>81</v>
      </c>
      <c r="C17" s="87">
        <v>11</v>
      </c>
      <c r="D17" s="88">
        <v>11</v>
      </c>
    </row>
    <row r="18" spans="1:4" x14ac:dyDescent="0.25">
      <c r="A18" s="85" t="s">
        <v>53</v>
      </c>
      <c r="B18" s="86" t="s">
        <v>81</v>
      </c>
      <c r="C18" s="87">
        <v>13</v>
      </c>
      <c r="D18" s="88">
        <v>10676.1</v>
      </c>
    </row>
    <row r="19" spans="1:4" x14ac:dyDescent="0.25">
      <c r="A19" s="85" t="s">
        <v>57</v>
      </c>
      <c r="B19" s="86" t="s">
        <v>85</v>
      </c>
      <c r="C19" s="87" t="s">
        <v>82</v>
      </c>
      <c r="D19" s="88">
        <f>D20</f>
        <v>779</v>
      </c>
    </row>
    <row r="20" spans="1:4" x14ac:dyDescent="0.25">
      <c r="A20" s="85" t="s">
        <v>58</v>
      </c>
      <c r="B20" s="86" t="s">
        <v>85</v>
      </c>
      <c r="C20" s="87" t="s">
        <v>89</v>
      </c>
      <c r="D20" s="88">
        <v>779</v>
      </c>
    </row>
    <row r="21" spans="1:4" x14ac:dyDescent="0.25">
      <c r="A21" s="85" t="s">
        <v>60</v>
      </c>
      <c r="B21" s="86" t="s">
        <v>89</v>
      </c>
      <c r="C21" s="87" t="s">
        <v>82</v>
      </c>
      <c r="D21" s="88">
        <f>D22+D23</f>
        <v>1105.5999999999999</v>
      </c>
    </row>
    <row r="22" spans="1:4" x14ac:dyDescent="0.25">
      <c r="A22" s="85" t="s">
        <v>240</v>
      </c>
      <c r="B22" s="86" t="s">
        <v>89</v>
      </c>
      <c r="C22" s="87" t="s">
        <v>87</v>
      </c>
      <c r="D22" s="88">
        <v>102</v>
      </c>
    </row>
    <row r="23" spans="1:4" ht="24" x14ac:dyDescent="0.25">
      <c r="A23" s="89" t="s">
        <v>378</v>
      </c>
      <c r="B23" s="86" t="s">
        <v>89</v>
      </c>
      <c r="C23" s="87" t="s">
        <v>90</v>
      </c>
      <c r="D23" s="88">
        <v>1003.6</v>
      </c>
    </row>
    <row r="24" spans="1:4" x14ac:dyDescent="0.25">
      <c r="A24" s="85" t="s">
        <v>62</v>
      </c>
      <c r="B24" s="86" t="s">
        <v>87</v>
      </c>
      <c r="C24" s="87" t="s">
        <v>82</v>
      </c>
      <c r="D24" s="88">
        <f>D25+D26+D27+D28</f>
        <v>14281.5</v>
      </c>
    </row>
    <row r="25" spans="1:4" x14ac:dyDescent="0.25">
      <c r="A25" s="89" t="s">
        <v>63</v>
      </c>
      <c r="B25" s="86" t="s">
        <v>87</v>
      </c>
      <c r="C25" s="87" t="s">
        <v>81</v>
      </c>
      <c r="D25" s="88">
        <f>4222.3+598.5</f>
        <v>4820.8</v>
      </c>
    </row>
    <row r="26" spans="1:4" x14ac:dyDescent="0.25">
      <c r="A26" s="85" t="s">
        <v>377</v>
      </c>
      <c r="B26" s="86" t="s">
        <v>87</v>
      </c>
      <c r="C26" s="87" t="s">
        <v>90</v>
      </c>
      <c r="D26" s="88">
        <v>8959</v>
      </c>
    </row>
    <row r="27" spans="1:4" x14ac:dyDescent="0.25">
      <c r="A27" s="85" t="s">
        <v>66</v>
      </c>
      <c r="B27" s="86" t="s">
        <v>87</v>
      </c>
      <c r="C27" s="87">
        <v>10</v>
      </c>
      <c r="D27" s="88">
        <v>222.7</v>
      </c>
    </row>
    <row r="28" spans="1:4" x14ac:dyDescent="0.25">
      <c r="A28" s="85" t="s">
        <v>338</v>
      </c>
      <c r="B28" s="86" t="s">
        <v>87</v>
      </c>
      <c r="C28" s="87" t="s">
        <v>336</v>
      </c>
      <c r="D28" s="88">
        <v>279</v>
      </c>
    </row>
    <row r="29" spans="1:4" x14ac:dyDescent="0.25">
      <c r="A29" s="85" t="s">
        <v>68</v>
      </c>
      <c r="B29" s="86" t="s">
        <v>92</v>
      </c>
      <c r="C29" s="87" t="s">
        <v>82</v>
      </c>
      <c r="D29" s="88">
        <f>D30+D31+D32</f>
        <v>12871.300000000001</v>
      </c>
    </row>
    <row r="30" spans="1:4" x14ac:dyDescent="0.25">
      <c r="A30" s="85" t="s">
        <v>69</v>
      </c>
      <c r="B30" s="86" t="s">
        <v>92</v>
      </c>
      <c r="C30" s="87" t="s">
        <v>81</v>
      </c>
      <c r="D30" s="88">
        <v>2325.5</v>
      </c>
    </row>
    <row r="31" spans="1:4" x14ac:dyDescent="0.25">
      <c r="A31" s="85" t="s">
        <v>71</v>
      </c>
      <c r="B31" s="86" t="s">
        <v>92</v>
      </c>
      <c r="C31" s="87" t="s">
        <v>85</v>
      </c>
      <c r="D31" s="88">
        <v>9404.1</v>
      </c>
    </row>
    <row r="32" spans="1:4" x14ac:dyDescent="0.25">
      <c r="A32" s="85" t="s">
        <v>72</v>
      </c>
      <c r="B32" s="86" t="s">
        <v>92</v>
      </c>
      <c r="C32" s="87" t="s">
        <v>89</v>
      </c>
      <c r="D32" s="88">
        <f>1740.2-598.5</f>
        <v>1141.7</v>
      </c>
    </row>
    <row r="33" spans="1:4" x14ac:dyDescent="0.25">
      <c r="A33" s="37" t="s">
        <v>348</v>
      </c>
      <c r="B33" s="86" t="s">
        <v>93</v>
      </c>
      <c r="C33" s="87" t="s">
        <v>82</v>
      </c>
      <c r="D33" s="88">
        <f>D34</f>
        <v>50</v>
      </c>
    </row>
    <row r="34" spans="1:4" x14ac:dyDescent="0.25">
      <c r="A34" s="37" t="s">
        <v>349</v>
      </c>
      <c r="B34" s="86" t="s">
        <v>93</v>
      </c>
      <c r="C34" s="87" t="s">
        <v>81</v>
      </c>
      <c r="D34" s="88">
        <v>50</v>
      </c>
    </row>
    <row r="35" spans="1:4" x14ac:dyDescent="0.25">
      <c r="A35" s="85" t="s">
        <v>73</v>
      </c>
      <c r="B35" s="86">
        <v>10</v>
      </c>
      <c r="C35" s="87" t="s">
        <v>82</v>
      </c>
      <c r="D35" s="88">
        <f>D36</f>
        <v>180</v>
      </c>
    </row>
    <row r="36" spans="1:4" x14ac:dyDescent="0.25">
      <c r="A36" s="85" t="s">
        <v>74</v>
      </c>
      <c r="B36" s="86">
        <v>10</v>
      </c>
      <c r="C36" s="87" t="s">
        <v>81</v>
      </c>
      <c r="D36" s="88">
        <v>180</v>
      </c>
    </row>
    <row r="37" spans="1:4" x14ac:dyDescent="0.25">
      <c r="A37" s="107" t="s">
        <v>354</v>
      </c>
      <c r="B37" s="86" t="s">
        <v>189</v>
      </c>
      <c r="C37" s="87" t="s">
        <v>82</v>
      </c>
      <c r="D37" s="88">
        <f>D38</f>
        <v>60</v>
      </c>
    </row>
    <row r="38" spans="1:4" x14ac:dyDescent="0.25">
      <c r="A38" s="107" t="s">
        <v>355</v>
      </c>
      <c r="B38" s="86" t="s">
        <v>189</v>
      </c>
      <c r="C38" s="87" t="s">
        <v>81</v>
      </c>
      <c r="D38" s="88">
        <v>60</v>
      </c>
    </row>
    <row r="39" spans="1:4" x14ac:dyDescent="0.25">
      <c r="A39" s="90" t="s">
        <v>78</v>
      </c>
      <c r="B39" s="87"/>
      <c r="C39" s="87"/>
      <c r="D39" s="91">
        <f>D12+D19+D21+D24+D29+D35+D33+D37</f>
        <v>61076.80000000001</v>
      </c>
    </row>
  </sheetData>
  <mergeCells count="8">
    <mergeCell ref="C1:D5"/>
    <mergeCell ref="A1:A4"/>
    <mergeCell ref="A6:D6"/>
    <mergeCell ref="A8:D8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5" workbookViewId="0">
      <selection activeCell="E30" sqref="E30"/>
    </sheetView>
  </sheetViews>
  <sheetFormatPr defaultRowHeight="15" x14ac:dyDescent="0.25"/>
  <cols>
    <col min="1" max="1" width="44.7109375" customWidth="1"/>
    <col min="2" max="2" width="6.7109375" customWidth="1"/>
    <col min="3" max="3" width="5.5703125" customWidth="1"/>
  </cols>
  <sheetData>
    <row r="1" spans="1:5" x14ac:dyDescent="0.25">
      <c r="A1" s="176"/>
      <c r="B1" s="193" t="s">
        <v>287</v>
      </c>
      <c r="C1" s="194"/>
      <c r="D1" s="194"/>
      <c r="E1" s="173"/>
    </row>
    <row r="2" spans="1:5" x14ac:dyDescent="0.25">
      <c r="A2" s="176"/>
      <c r="B2" s="194"/>
      <c r="C2" s="194"/>
      <c r="D2" s="194"/>
      <c r="E2" s="173"/>
    </row>
    <row r="3" spans="1:5" ht="18" customHeight="1" x14ac:dyDescent="0.25">
      <c r="A3" s="176"/>
      <c r="B3" s="194"/>
      <c r="C3" s="194"/>
      <c r="D3" s="194"/>
      <c r="E3" s="173"/>
    </row>
    <row r="4" spans="1:5" ht="15" hidden="1" customHeight="1" x14ac:dyDescent="0.25">
      <c r="A4" s="176"/>
      <c r="B4" s="194"/>
      <c r="C4" s="194"/>
      <c r="D4" s="194"/>
      <c r="E4" s="173"/>
    </row>
    <row r="5" spans="1:5" ht="15.75" x14ac:dyDescent="0.25">
      <c r="A5" s="4"/>
      <c r="B5" s="194"/>
      <c r="C5" s="194"/>
      <c r="D5" s="194"/>
      <c r="E5" s="173"/>
    </row>
    <row r="6" spans="1:5" ht="56.25" customHeight="1" x14ac:dyDescent="0.25">
      <c r="A6" s="171" t="s">
        <v>288</v>
      </c>
      <c r="B6" s="173"/>
      <c r="C6" s="173"/>
      <c r="D6" s="173"/>
      <c r="E6" s="173"/>
    </row>
    <row r="7" spans="1:5" ht="15.75" x14ac:dyDescent="0.25">
      <c r="A7" s="20"/>
      <c r="B7" s="7"/>
      <c r="C7" s="7"/>
    </row>
    <row r="8" spans="1:5" x14ac:dyDescent="0.25">
      <c r="A8" s="178" t="s">
        <v>0</v>
      </c>
      <c r="B8" s="175"/>
      <c r="C8" s="175"/>
      <c r="D8" s="175"/>
      <c r="E8" s="175"/>
    </row>
    <row r="9" spans="1:5" x14ac:dyDescent="0.25">
      <c r="A9" s="190" t="s">
        <v>39</v>
      </c>
      <c r="B9" s="191" t="s">
        <v>40</v>
      </c>
      <c r="C9" s="191" t="s">
        <v>41</v>
      </c>
      <c r="D9" s="190" t="s">
        <v>274</v>
      </c>
      <c r="E9" s="190" t="s">
        <v>275</v>
      </c>
    </row>
    <row r="10" spans="1:5" x14ac:dyDescent="0.25">
      <c r="A10" s="190"/>
      <c r="B10" s="191"/>
      <c r="C10" s="191"/>
      <c r="D10" s="192"/>
      <c r="E10" s="192"/>
    </row>
    <row r="11" spans="1:5" x14ac:dyDescent="0.25">
      <c r="A11" s="123">
        <v>1</v>
      </c>
      <c r="B11" s="124">
        <v>2</v>
      </c>
      <c r="C11" s="124">
        <v>3</v>
      </c>
      <c r="D11" s="123">
        <v>4</v>
      </c>
      <c r="E11" s="123">
        <v>5</v>
      </c>
    </row>
    <row r="12" spans="1:5" x14ac:dyDescent="0.25">
      <c r="A12" s="85" t="s">
        <v>47</v>
      </c>
      <c r="B12" s="86" t="s">
        <v>81</v>
      </c>
      <c r="C12" s="87" t="s">
        <v>82</v>
      </c>
      <c r="D12" s="88">
        <f>D13+D14+D15+D16</f>
        <v>33261.5</v>
      </c>
      <c r="E12" s="88">
        <f>E13+E14+E15+E16</f>
        <v>34915.5</v>
      </c>
    </row>
    <row r="13" spans="1:5" ht="24" x14ac:dyDescent="0.25">
      <c r="A13" s="85" t="s">
        <v>48</v>
      </c>
      <c r="B13" s="86" t="s">
        <v>81</v>
      </c>
      <c r="C13" s="87" t="s">
        <v>85</v>
      </c>
      <c r="D13" s="88">
        <f>1773+9.7</f>
        <v>1782.7</v>
      </c>
      <c r="E13" s="88">
        <f>1773+9.7</f>
        <v>1782.7</v>
      </c>
    </row>
    <row r="14" spans="1:5" ht="48" x14ac:dyDescent="0.25">
      <c r="A14" s="85" t="s">
        <v>49</v>
      </c>
      <c r="B14" s="86" t="s">
        <v>81</v>
      </c>
      <c r="C14" s="87" t="s">
        <v>87</v>
      </c>
      <c r="D14" s="88">
        <f>19095.2-9.7</f>
        <v>19085.5</v>
      </c>
      <c r="E14" s="88">
        <f>19095.2-9.7</f>
        <v>19085.5</v>
      </c>
    </row>
    <row r="15" spans="1:5" x14ac:dyDescent="0.25">
      <c r="A15" s="85" t="s">
        <v>51</v>
      </c>
      <c r="B15" s="86" t="s">
        <v>81</v>
      </c>
      <c r="C15" s="87">
        <v>11</v>
      </c>
      <c r="D15" s="88">
        <v>11</v>
      </c>
      <c r="E15" s="88">
        <v>11</v>
      </c>
    </row>
    <row r="16" spans="1:5" x14ac:dyDescent="0.25">
      <c r="A16" s="85" t="s">
        <v>53</v>
      </c>
      <c r="B16" s="86" t="s">
        <v>81</v>
      </c>
      <c r="C16" s="87">
        <v>13</v>
      </c>
      <c r="D16" s="88">
        <v>12382.3</v>
      </c>
      <c r="E16" s="88">
        <v>14036.3</v>
      </c>
    </row>
    <row r="17" spans="1:5" x14ac:dyDescent="0.25">
      <c r="A17" s="85" t="s">
        <v>57</v>
      </c>
      <c r="B17" s="86" t="s">
        <v>85</v>
      </c>
      <c r="C17" s="87" t="s">
        <v>82</v>
      </c>
      <c r="D17" s="88">
        <f>D18</f>
        <v>779</v>
      </c>
      <c r="E17" s="88">
        <f>E18</f>
        <v>779</v>
      </c>
    </row>
    <row r="18" spans="1:5" x14ac:dyDescent="0.25">
      <c r="A18" s="85" t="s">
        <v>58</v>
      </c>
      <c r="B18" s="86" t="s">
        <v>85</v>
      </c>
      <c r="C18" s="87" t="s">
        <v>89</v>
      </c>
      <c r="D18" s="88">
        <v>779</v>
      </c>
      <c r="E18" s="88">
        <v>779</v>
      </c>
    </row>
    <row r="19" spans="1:5" ht="24" x14ac:dyDescent="0.25">
      <c r="A19" s="85" t="s">
        <v>60</v>
      </c>
      <c r="B19" s="86" t="s">
        <v>89</v>
      </c>
      <c r="C19" s="87" t="s">
        <v>82</v>
      </c>
      <c r="D19" s="88">
        <f>D20+D21</f>
        <v>888.6</v>
      </c>
      <c r="E19" s="88">
        <f>E20+E21</f>
        <v>888.6</v>
      </c>
    </row>
    <row r="20" spans="1:5" x14ac:dyDescent="0.25">
      <c r="A20" s="85" t="s">
        <v>240</v>
      </c>
      <c r="B20" s="86" t="s">
        <v>89</v>
      </c>
      <c r="C20" s="87" t="s">
        <v>87</v>
      </c>
      <c r="D20" s="88">
        <v>96</v>
      </c>
      <c r="E20" s="88">
        <v>96</v>
      </c>
    </row>
    <row r="21" spans="1:5" ht="36" x14ac:dyDescent="0.25">
      <c r="A21" s="89" t="s">
        <v>378</v>
      </c>
      <c r="B21" s="86" t="s">
        <v>89</v>
      </c>
      <c r="C21" s="87" t="s">
        <v>90</v>
      </c>
      <c r="D21" s="88">
        <v>792.6</v>
      </c>
      <c r="E21" s="88">
        <v>792.6</v>
      </c>
    </row>
    <row r="22" spans="1:5" x14ac:dyDescent="0.25">
      <c r="A22" s="85" t="s">
        <v>62</v>
      </c>
      <c r="B22" s="86" t="s">
        <v>87</v>
      </c>
      <c r="C22" s="87" t="s">
        <v>82</v>
      </c>
      <c r="D22" s="88">
        <f>D23+D24+D25</f>
        <v>13222.400000000001</v>
      </c>
      <c r="E22" s="88">
        <f>E23+E24+E25</f>
        <v>13594.2</v>
      </c>
    </row>
    <row r="23" spans="1:5" x14ac:dyDescent="0.25">
      <c r="A23" s="89" t="s">
        <v>63</v>
      </c>
      <c r="B23" s="86" t="s">
        <v>87</v>
      </c>
      <c r="C23" s="87" t="s">
        <v>81</v>
      </c>
      <c r="D23" s="88">
        <f>3000+598.5</f>
        <v>3598.5</v>
      </c>
      <c r="E23" s="88">
        <f>3000+598.5</f>
        <v>3598.5</v>
      </c>
    </row>
    <row r="24" spans="1:5" x14ac:dyDescent="0.25">
      <c r="A24" s="85" t="s">
        <v>377</v>
      </c>
      <c r="B24" s="86" t="s">
        <v>87</v>
      </c>
      <c r="C24" s="87" t="s">
        <v>90</v>
      </c>
      <c r="D24" s="88">
        <v>9401.2000000000007</v>
      </c>
      <c r="E24" s="88">
        <v>9773</v>
      </c>
    </row>
    <row r="25" spans="1:5" x14ac:dyDescent="0.25">
      <c r="A25" s="85" t="s">
        <v>66</v>
      </c>
      <c r="B25" s="86" t="s">
        <v>87</v>
      </c>
      <c r="C25" s="87">
        <v>10</v>
      </c>
      <c r="D25" s="88">
        <v>222.7</v>
      </c>
      <c r="E25" s="88">
        <v>222.7</v>
      </c>
    </row>
    <row r="26" spans="1:5" x14ac:dyDescent="0.25">
      <c r="A26" s="85" t="s">
        <v>68</v>
      </c>
      <c r="B26" s="86" t="s">
        <v>92</v>
      </c>
      <c r="C26" s="87" t="s">
        <v>82</v>
      </c>
      <c r="D26" s="88">
        <f>D27+D28+D29</f>
        <v>11873.6</v>
      </c>
      <c r="E26" s="88">
        <f>E27+E28+E29</f>
        <v>10734.400000000001</v>
      </c>
    </row>
    <row r="27" spans="1:5" x14ac:dyDescent="0.25">
      <c r="A27" s="85" t="s">
        <v>69</v>
      </c>
      <c r="B27" s="86" t="s">
        <v>92</v>
      </c>
      <c r="C27" s="87" t="s">
        <v>81</v>
      </c>
      <c r="D27" s="88">
        <v>1348.9</v>
      </c>
      <c r="E27" s="88">
        <v>905.6</v>
      </c>
    </row>
    <row r="28" spans="1:5" x14ac:dyDescent="0.25">
      <c r="A28" s="85" t="s">
        <v>71</v>
      </c>
      <c r="B28" s="86" t="s">
        <v>92</v>
      </c>
      <c r="C28" s="87" t="s">
        <v>85</v>
      </c>
      <c r="D28" s="88">
        <v>9833</v>
      </c>
      <c r="E28" s="88">
        <v>9137.1</v>
      </c>
    </row>
    <row r="29" spans="1:5" x14ac:dyDescent="0.25">
      <c r="A29" s="85" t="s">
        <v>72</v>
      </c>
      <c r="B29" s="86" t="s">
        <v>92</v>
      </c>
      <c r="C29" s="87" t="s">
        <v>89</v>
      </c>
      <c r="D29" s="88">
        <f>1290.2-598.5</f>
        <v>691.7</v>
      </c>
      <c r="E29" s="88">
        <f>1290.2-598.5</f>
        <v>691.7</v>
      </c>
    </row>
    <row r="30" spans="1:5" x14ac:dyDescent="0.25">
      <c r="A30" s="37" t="s">
        <v>348</v>
      </c>
      <c r="B30" s="86" t="s">
        <v>93</v>
      </c>
      <c r="C30" s="87" t="s">
        <v>82</v>
      </c>
      <c r="D30" s="88">
        <f>D31</f>
        <v>50</v>
      </c>
      <c r="E30" s="88">
        <f>E31</f>
        <v>50</v>
      </c>
    </row>
    <row r="31" spans="1:5" x14ac:dyDescent="0.25">
      <c r="A31" s="37" t="s">
        <v>349</v>
      </c>
      <c r="B31" s="86" t="s">
        <v>93</v>
      </c>
      <c r="C31" s="87" t="s">
        <v>81</v>
      </c>
      <c r="D31" s="88">
        <v>50</v>
      </c>
      <c r="E31" s="88">
        <v>50</v>
      </c>
    </row>
    <row r="32" spans="1:5" x14ac:dyDescent="0.25">
      <c r="A32" s="85" t="s">
        <v>73</v>
      </c>
      <c r="B32" s="86">
        <v>10</v>
      </c>
      <c r="C32" s="87" t="s">
        <v>82</v>
      </c>
      <c r="D32" s="88">
        <f>D33</f>
        <v>180</v>
      </c>
      <c r="E32" s="88">
        <f>E33</f>
        <v>180</v>
      </c>
    </row>
    <row r="33" spans="1:5" x14ac:dyDescent="0.25">
      <c r="A33" s="85" t="s">
        <v>74</v>
      </c>
      <c r="B33" s="86">
        <v>10</v>
      </c>
      <c r="C33" s="87" t="s">
        <v>81</v>
      </c>
      <c r="D33" s="88">
        <v>180</v>
      </c>
      <c r="E33" s="88">
        <v>180</v>
      </c>
    </row>
    <row r="34" spans="1:5" x14ac:dyDescent="0.25">
      <c r="A34" s="107" t="s">
        <v>354</v>
      </c>
      <c r="B34" s="86" t="s">
        <v>189</v>
      </c>
      <c r="C34" s="87" t="s">
        <v>82</v>
      </c>
      <c r="D34" s="88">
        <f>D35</f>
        <v>60</v>
      </c>
      <c r="E34" s="88">
        <f>E35</f>
        <v>60</v>
      </c>
    </row>
    <row r="35" spans="1:5" x14ac:dyDescent="0.25">
      <c r="A35" s="107" t="s">
        <v>355</v>
      </c>
      <c r="B35" s="86" t="s">
        <v>189</v>
      </c>
      <c r="C35" s="87" t="s">
        <v>81</v>
      </c>
      <c r="D35" s="88">
        <v>60</v>
      </c>
      <c r="E35" s="88">
        <v>60</v>
      </c>
    </row>
    <row r="36" spans="1:5" x14ac:dyDescent="0.25">
      <c r="A36" s="90" t="s">
        <v>78</v>
      </c>
      <c r="B36" s="87"/>
      <c r="C36" s="87"/>
      <c r="D36" s="91">
        <f>D12+D17+D19+D22+D26+D32+D30+D34</f>
        <v>60315.1</v>
      </c>
      <c r="E36" s="91">
        <f>E12+E17+E19+E22+E26+E32+E30+E34</f>
        <v>61201.700000000004</v>
      </c>
    </row>
  </sheetData>
  <mergeCells count="9">
    <mergeCell ref="E9:E10"/>
    <mergeCell ref="A6:E6"/>
    <mergeCell ref="B1:E5"/>
    <mergeCell ref="A8:E8"/>
    <mergeCell ref="A1:A4"/>
    <mergeCell ref="A9:A10"/>
    <mergeCell ref="B9:B10"/>
    <mergeCell ref="C9:C10"/>
    <mergeCell ref="D9:D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opLeftCell="A70" workbookViewId="0">
      <selection activeCell="E82" sqref="E82"/>
    </sheetView>
  </sheetViews>
  <sheetFormatPr defaultRowHeight="15" x14ac:dyDescent="0.25"/>
  <cols>
    <col min="1" max="1" width="51" customWidth="1"/>
    <col min="2" max="2" width="6.7109375" customWidth="1"/>
    <col min="3" max="3" width="4.7109375" style="7" customWidth="1"/>
    <col min="4" max="4" width="3.28515625" bestFit="1" customWidth="1"/>
    <col min="5" max="5" width="3.7109375" customWidth="1"/>
    <col min="6" max="6" width="4" bestFit="1" customWidth="1"/>
    <col min="7" max="7" width="4" customWidth="1"/>
    <col min="8" max="8" width="5" bestFit="1" customWidth="1"/>
    <col min="9" max="9" width="4.42578125" bestFit="1" customWidth="1"/>
    <col min="10" max="10" width="14.140625" customWidth="1"/>
    <col min="11" max="11" width="12.85546875" customWidth="1"/>
  </cols>
  <sheetData>
    <row r="1" spans="1:11" ht="15.75" x14ac:dyDescent="0.25">
      <c r="A1" s="176"/>
      <c r="B1" s="19"/>
      <c r="C1" s="11"/>
      <c r="D1" s="6" t="s">
        <v>79</v>
      </c>
      <c r="E1" s="7"/>
      <c r="F1" s="7"/>
      <c r="G1" s="177" t="s">
        <v>291</v>
      </c>
      <c r="H1" s="177"/>
      <c r="I1" s="177"/>
      <c r="J1" s="173"/>
      <c r="K1" s="173"/>
    </row>
    <row r="2" spans="1:11" ht="13.5" customHeight="1" x14ac:dyDescent="0.25">
      <c r="A2" s="176"/>
      <c r="B2" s="19"/>
      <c r="C2" s="11"/>
      <c r="D2" s="8"/>
      <c r="E2" s="7"/>
      <c r="F2" s="7"/>
      <c r="G2" s="177"/>
      <c r="H2" s="177"/>
      <c r="I2" s="177"/>
      <c r="J2" s="173"/>
      <c r="K2" s="173"/>
    </row>
    <row r="3" spans="1:11" ht="15.75" x14ac:dyDescent="0.25">
      <c r="A3" s="176"/>
      <c r="B3" s="19"/>
      <c r="C3" s="11"/>
      <c r="D3" s="8" t="s">
        <v>80</v>
      </c>
      <c r="E3" s="7"/>
      <c r="F3" s="7"/>
      <c r="G3" s="177"/>
      <c r="H3" s="177"/>
      <c r="I3" s="177"/>
      <c r="J3" s="173"/>
      <c r="K3" s="173"/>
    </row>
    <row r="4" spans="1:11" ht="15.75" x14ac:dyDescent="0.25">
      <c r="A4" s="171" t="s">
        <v>290</v>
      </c>
      <c r="B4" s="171"/>
      <c r="C4" s="171"/>
      <c r="D4" s="173"/>
      <c r="E4" s="173"/>
      <c r="F4" s="173"/>
      <c r="G4" s="173"/>
      <c r="H4" s="173"/>
      <c r="I4" s="173"/>
      <c r="J4" s="173"/>
      <c r="K4" s="173"/>
    </row>
    <row r="5" spans="1:11" ht="15.75" x14ac:dyDescent="0.25">
      <c r="A5" s="5"/>
      <c r="B5" s="20"/>
      <c r="C5" s="12"/>
      <c r="D5" s="7"/>
      <c r="E5" s="7"/>
      <c r="F5" s="7"/>
      <c r="G5" s="7"/>
      <c r="H5" s="7"/>
      <c r="I5" s="7"/>
    </row>
    <row r="6" spans="1:11" x14ac:dyDescent="0.25">
      <c r="A6" s="186" t="s">
        <v>0</v>
      </c>
      <c r="B6" s="186"/>
      <c r="C6" s="186"/>
      <c r="D6" s="187"/>
      <c r="E6" s="187"/>
      <c r="F6" s="187"/>
      <c r="G6" s="187"/>
      <c r="H6" s="187"/>
      <c r="I6" s="187"/>
      <c r="J6" s="173"/>
      <c r="K6" s="173"/>
    </row>
    <row r="7" spans="1:11" x14ac:dyDescent="0.25">
      <c r="A7" s="179" t="s">
        <v>39</v>
      </c>
      <c r="B7" s="191" t="s">
        <v>106</v>
      </c>
      <c r="C7" s="182" t="s">
        <v>40</v>
      </c>
      <c r="D7" s="182" t="s">
        <v>41</v>
      </c>
      <c r="E7" s="183" t="s">
        <v>42</v>
      </c>
      <c r="F7" s="183"/>
      <c r="G7" s="183"/>
      <c r="H7" s="183"/>
      <c r="I7" s="184" t="s">
        <v>43</v>
      </c>
      <c r="J7" s="180" t="s">
        <v>3</v>
      </c>
      <c r="K7" s="190" t="s">
        <v>109</v>
      </c>
    </row>
    <row r="8" spans="1:11" ht="25.5" x14ac:dyDescent="0.25">
      <c r="A8" s="179"/>
      <c r="B8" s="196"/>
      <c r="C8" s="182"/>
      <c r="D8" s="182"/>
      <c r="E8" s="50" t="s">
        <v>44</v>
      </c>
      <c r="F8" s="50" t="s">
        <v>45</v>
      </c>
      <c r="G8" s="50" t="s">
        <v>237</v>
      </c>
      <c r="H8" s="50" t="s">
        <v>46</v>
      </c>
      <c r="I8" s="185"/>
      <c r="J8" s="181"/>
      <c r="K8" s="195"/>
    </row>
    <row r="9" spans="1:11" x14ac:dyDescent="0.25">
      <c r="A9" s="60">
        <v>1</v>
      </c>
      <c r="B9" s="60"/>
      <c r="C9" s="60">
        <v>2</v>
      </c>
      <c r="D9" s="60">
        <v>3</v>
      </c>
      <c r="E9" s="33">
        <v>4</v>
      </c>
      <c r="F9" s="33">
        <v>5</v>
      </c>
      <c r="G9" s="33">
        <v>6</v>
      </c>
      <c r="H9" s="33">
        <v>7</v>
      </c>
      <c r="I9" s="33">
        <v>8</v>
      </c>
      <c r="J9" s="33" t="s">
        <v>242</v>
      </c>
      <c r="K9" s="80">
        <v>10</v>
      </c>
    </row>
    <row r="10" spans="1:11" x14ac:dyDescent="0.25">
      <c r="A10" s="81" t="s">
        <v>243</v>
      </c>
      <c r="B10" s="110">
        <v>650</v>
      </c>
      <c r="C10" s="62">
        <v>0</v>
      </c>
      <c r="D10" s="62">
        <v>0</v>
      </c>
      <c r="E10" s="83" t="s">
        <v>82</v>
      </c>
      <c r="F10" s="82" t="s">
        <v>86</v>
      </c>
      <c r="G10" s="82" t="s">
        <v>82</v>
      </c>
      <c r="H10" s="82" t="s">
        <v>83</v>
      </c>
      <c r="I10" s="82" t="s">
        <v>84</v>
      </c>
      <c r="J10" s="38">
        <f>J11+J46+J50+J57+J75+J97+J101+J105</f>
        <v>61084.9</v>
      </c>
      <c r="K10" s="38">
        <f>K11+K46+K50+K57+K75+K97+K101+K105</f>
        <v>881</v>
      </c>
    </row>
    <row r="11" spans="1:11" x14ac:dyDescent="0.25">
      <c r="A11" s="61" t="s">
        <v>47</v>
      </c>
      <c r="B11" s="61">
        <v>650</v>
      </c>
      <c r="C11" s="62" t="s">
        <v>81</v>
      </c>
      <c r="D11" s="62" t="s">
        <v>82</v>
      </c>
      <c r="E11" s="62" t="s">
        <v>82</v>
      </c>
      <c r="F11" s="62" t="s">
        <v>86</v>
      </c>
      <c r="G11" s="62" t="s">
        <v>82</v>
      </c>
      <c r="H11" s="62" t="s">
        <v>178</v>
      </c>
      <c r="I11" s="62" t="s">
        <v>84</v>
      </c>
      <c r="J11" s="38">
        <f>J12+J15+J20+J25+J28+J31</f>
        <v>31757.5</v>
      </c>
      <c r="K11" s="38"/>
    </row>
    <row r="12" spans="1:11" ht="26.25" x14ac:dyDescent="0.25">
      <c r="A12" s="63" t="s">
        <v>48</v>
      </c>
      <c r="B12" s="63">
        <v>650</v>
      </c>
      <c r="C12" s="34" t="s">
        <v>81</v>
      </c>
      <c r="D12" s="34" t="s">
        <v>85</v>
      </c>
      <c r="E12" s="34" t="s">
        <v>82</v>
      </c>
      <c r="F12" s="34" t="s">
        <v>86</v>
      </c>
      <c r="G12" s="34" t="s">
        <v>82</v>
      </c>
      <c r="H12" s="34" t="s">
        <v>178</v>
      </c>
      <c r="I12" s="34" t="s">
        <v>84</v>
      </c>
      <c r="J12" s="30">
        <f>J13</f>
        <v>1782.7</v>
      </c>
      <c r="K12" s="30"/>
    </row>
    <row r="13" spans="1:11" x14ac:dyDescent="0.25">
      <c r="A13" s="65" t="s">
        <v>180</v>
      </c>
      <c r="B13" s="74">
        <v>650</v>
      </c>
      <c r="C13" s="32" t="s">
        <v>81</v>
      </c>
      <c r="D13" s="32" t="s">
        <v>85</v>
      </c>
      <c r="E13" s="32" t="s">
        <v>315</v>
      </c>
      <c r="F13" s="32" t="s">
        <v>88</v>
      </c>
      <c r="G13" s="32" t="s">
        <v>87</v>
      </c>
      <c r="H13" s="32" t="s">
        <v>181</v>
      </c>
      <c r="I13" s="32" t="s">
        <v>84</v>
      </c>
      <c r="J13" s="31">
        <f>J14</f>
        <v>1782.7</v>
      </c>
      <c r="K13" s="31"/>
    </row>
    <row r="14" spans="1:11" ht="25.5" x14ac:dyDescent="0.25">
      <c r="A14" s="65" t="s">
        <v>182</v>
      </c>
      <c r="B14" s="74">
        <v>650</v>
      </c>
      <c r="C14" s="32" t="s">
        <v>81</v>
      </c>
      <c r="D14" s="32" t="s">
        <v>85</v>
      </c>
      <c r="E14" s="32" t="s">
        <v>315</v>
      </c>
      <c r="F14" s="32" t="s">
        <v>88</v>
      </c>
      <c r="G14" s="32" t="s">
        <v>87</v>
      </c>
      <c r="H14" s="32" t="s">
        <v>181</v>
      </c>
      <c r="I14" s="32" t="s">
        <v>183</v>
      </c>
      <c r="J14" s="31">
        <f>1773+9.7</f>
        <v>1782.7</v>
      </c>
      <c r="K14" s="31"/>
    </row>
    <row r="15" spans="1:11" ht="38.25" customHeight="1" x14ac:dyDescent="0.25">
      <c r="A15" s="67" t="s">
        <v>49</v>
      </c>
      <c r="B15" s="75">
        <v>650</v>
      </c>
      <c r="C15" s="34" t="s">
        <v>81</v>
      </c>
      <c r="D15" s="34" t="s">
        <v>87</v>
      </c>
      <c r="E15" s="34" t="s">
        <v>82</v>
      </c>
      <c r="F15" s="34" t="s">
        <v>86</v>
      </c>
      <c r="G15" s="34" t="s">
        <v>82</v>
      </c>
      <c r="H15" s="34" t="s">
        <v>178</v>
      </c>
      <c r="I15" s="34" t="s">
        <v>84</v>
      </c>
      <c r="J15" s="30">
        <f>J16</f>
        <v>19085.5</v>
      </c>
      <c r="K15" s="31"/>
    </row>
    <row r="16" spans="1:11" ht="26.25" x14ac:dyDescent="0.25">
      <c r="A16" s="66" t="s">
        <v>184</v>
      </c>
      <c r="B16" s="106">
        <v>650</v>
      </c>
      <c r="C16" s="32" t="s">
        <v>81</v>
      </c>
      <c r="D16" s="32" t="s">
        <v>87</v>
      </c>
      <c r="E16" s="32" t="s">
        <v>315</v>
      </c>
      <c r="F16" s="32" t="s">
        <v>88</v>
      </c>
      <c r="G16" s="32" t="s">
        <v>81</v>
      </c>
      <c r="H16" s="32" t="s">
        <v>185</v>
      </c>
      <c r="I16" s="32" t="s">
        <v>84</v>
      </c>
      <c r="J16" s="31">
        <f>J17+J18+J19</f>
        <v>19085.5</v>
      </c>
      <c r="K16" s="30"/>
    </row>
    <row r="17" spans="1:11" ht="25.5" x14ac:dyDescent="0.25">
      <c r="A17" s="65" t="s">
        <v>182</v>
      </c>
      <c r="B17" s="74">
        <v>650</v>
      </c>
      <c r="C17" s="32" t="s">
        <v>81</v>
      </c>
      <c r="D17" s="32" t="s">
        <v>87</v>
      </c>
      <c r="E17" s="32" t="s">
        <v>315</v>
      </c>
      <c r="F17" s="32" t="s">
        <v>88</v>
      </c>
      <c r="G17" s="32" t="s">
        <v>81</v>
      </c>
      <c r="H17" s="32" t="s">
        <v>185</v>
      </c>
      <c r="I17" s="32" t="s">
        <v>183</v>
      </c>
      <c r="J17" s="31">
        <f>18904.8-9.7</f>
        <v>18895.099999999999</v>
      </c>
      <c r="K17" s="31"/>
    </row>
    <row r="18" spans="1:11" ht="26.25" x14ac:dyDescent="0.25">
      <c r="A18" s="37" t="s">
        <v>155</v>
      </c>
      <c r="B18" s="74">
        <v>650</v>
      </c>
      <c r="C18" s="32" t="s">
        <v>81</v>
      </c>
      <c r="D18" s="32" t="s">
        <v>87</v>
      </c>
      <c r="E18" s="32" t="s">
        <v>315</v>
      </c>
      <c r="F18" s="32" t="s">
        <v>88</v>
      </c>
      <c r="G18" s="32" t="s">
        <v>81</v>
      </c>
      <c r="H18" s="32" t="s">
        <v>185</v>
      </c>
      <c r="I18" s="32" t="s">
        <v>97</v>
      </c>
      <c r="J18" s="31">
        <v>186.2</v>
      </c>
      <c r="K18" s="31"/>
    </row>
    <row r="19" spans="1:11" x14ac:dyDescent="0.25">
      <c r="A19" s="37" t="s">
        <v>107</v>
      </c>
      <c r="B19" s="106">
        <v>650</v>
      </c>
      <c r="C19" s="32" t="s">
        <v>81</v>
      </c>
      <c r="D19" s="32" t="s">
        <v>87</v>
      </c>
      <c r="E19" s="32" t="s">
        <v>315</v>
      </c>
      <c r="F19" s="32" t="s">
        <v>88</v>
      </c>
      <c r="G19" s="32" t="s">
        <v>81</v>
      </c>
      <c r="H19" s="32" t="s">
        <v>185</v>
      </c>
      <c r="I19" s="32" t="s">
        <v>186</v>
      </c>
      <c r="J19" s="31">
        <v>4.2</v>
      </c>
      <c r="K19" s="30"/>
    </row>
    <row r="20" spans="1:11" ht="39" x14ac:dyDescent="0.25">
      <c r="A20" s="39" t="s">
        <v>265</v>
      </c>
      <c r="B20" s="154">
        <v>650</v>
      </c>
      <c r="C20" s="34" t="s">
        <v>81</v>
      </c>
      <c r="D20" s="34" t="s">
        <v>233</v>
      </c>
      <c r="E20" s="34" t="s">
        <v>82</v>
      </c>
      <c r="F20" s="34" t="s">
        <v>86</v>
      </c>
      <c r="G20" s="34" t="s">
        <v>82</v>
      </c>
      <c r="H20" s="34" t="s">
        <v>83</v>
      </c>
      <c r="I20" s="34" t="s">
        <v>84</v>
      </c>
      <c r="J20" s="30">
        <f>J21+J23</f>
        <v>28</v>
      </c>
      <c r="K20" s="31"/>
    </row>
    <row r="21" spans="1:11" ht="69" customHeight="1" x14ac:dyDescent="0.25">
      <c r="A21" s="37" t="s">
        <v>267</v>
      </c>
      <c r="B21" s="74">
        <v>650</v>
      </c>
      <c r="C21" s="32" t="s">
        <v>81</v>
      </c>
      <c r="D21" s="32" t="s">
        <v>233</v>
      </c>
      <c r="E21" s="32" t="s">
        <v>190</v>
      </c>
      <c r="F21" s="32" t="s">
        <v>98</v>
      </c>
      <c r="G21" s="32" t="s">
        <v>81</v>
      </c>
      <c r="H21" s="32" t="s">
        <v>266</v>
      </c>
      <c r="I21" s="32" t="s">
        <v>84</v>
      </c>
      <c r="J21" s="31">
        <f>J22</f>
        <v>9</v>
      </c>
      <c r="K21" s="31"/>
    </row>
    <row r="22" spans="1:11" x14ac:dyDescent="0.25">
      <c r="A22" s="59" t="s">
        <v>108</v>
      </c>
      <c r="B22" s="76">
        <v>650</v>
      </c>
      <c r="C22" s="32" t="s">
        <v>81</v>
      </c>
      <c r="D22" s="32" t="s">
        <v>233</v>
      </c>
      <c r="E22" s="32" t="s">
        <v>190</v>
      </c>
      <c r="F22" s="32" t="s">
        <v>98</v>
      </c>
      <c r="G22" s="32" t="s">
        <v>81</v>
      </c>
      <c r="H22" s="32" t="s">
        <v>266</v>
      </c>
      <c r="I22" s="32" t="s">
        <v>236</v>
      </c>
      <c r="J22" s="31">
        <v>9</v>
      </c>
      <c r="K22" s="31"/>
    </row>
    <row r="23" spans="1:11" ht="51.75" x14ac:dyDescent="0.25">
      <c r="A23" s="59" t="s">
        <v>379</v>
      </c>
      <c r="B23" s="76">
        <v>650</v>
      </c>
      <c r="C23" s="32" t="s">
        <v>81</v>
      </c>
      <c r="D23" s="32" t="s">
        <v>233</v>
      </c>
      <c r="E23" s="32" t="s">
        <v>100</v>
      </c>
      <c r="F23" s="32" t="s">
        <v>86</v>
      </c>
      <c r="G23" s="32" t="s">
        <v>85</v>
      </c>
      <c r="H23" s="32" t="s">
        <v>266</v>
      </c>
      <c r="I23" s="32" t="s">
        <v>84</v>
      </c>
      <c r="J23" s="31">
        <f>J24</f>
        <v>19</v>
      </c>
      <c r="K23" s="31"/>
    </row>
    <row r="24" spans="1:11" x14ac:dyDescent="0.25">
      <c r="A24" s="59" t="s">
        <v>108</v>
      </c>
      <c r="B24" s="76">
        <v>650</v>
      </c>
      <c r="C24" s="32" t="s">
        <v>81</v>
      </c>
      <c r="D24" s="32" t="s">
        <v>233</v>
      </c>
      <c r="E24" s="32" t="s">
        <v>100</v>
      </c>
      <c r="F24" s="32" t="s">
        <v>86</v>
      </c>
      <c r="G24" s="32" t="s">
        <v>85</v>
      </c>
      <c r="H24" s="32" t="s">
        <v>266</v>
      </c>
      <c r="I24" s="32" t="s">
        <v>236</v>
      </c>
      <c r="J24" s="31">
        <v>19</v>
      </c>
      <c r="K24" s="31"/>
    </row>
    <row r="25" spans="1:11" x14ac:dyDescent="0.25">
      <c r="A25" s="54" t="s">
        <v>187</v>
      </c>
      <c r="B25" s="75">
        <v>650</v>
      </c>
      <c r="C25" s="34" t="s">
        <v>81</v>
      </c>
      <c r="D25" s="34" t="s">
        <v>91</v>
      </c>
      <c r="E25" s="34" t="s">
        <v>82</v>
      </c>
      <c r="F25" s="34" t="s">
        <v>86</v>
      </c>
      <c r="G25" s="34" t="s">
        <v>82</v>
      </c>
      <c r="H25" s="34" t="s">
        <v>178</v>
      </c>
      <c r="I25" s="34" t="s">
        <v>84</v>
      </c>
      <c r="J25" s="30">
        <f>J26</f>
        <v>174.2</v>
      </c>
      <c r="K25" s="31"/>
    </row>
    <row r="26" spans="1:11" ht="27.75" customHeight="1" x14ac:dyDescent="0.25">
      <c r="A26" s="37" t="s">
        <v>263</v>
      </c>
      <c r="B26" s="74">
        <v>650</v>
      </c>
      <c r="C26" s="32" t="s">
        <v>81</v>
      </c>
      <c r="D26" s="32" t="s">
        <v>91</v>
      </c>
      <c r="E26" s="32" t="s">
        <v>100</v>
      </c>
      <c r="F26" s="32" t="s">
        <v>86</v>
      </c>
      <c r="G26" s="32" t="s">
        <v>81</v>
      </c>
      <c r="H26" s="32" t="s">
        <v>188</v>
      </c>
      <c r="I26" s="32" t="s">
        <v>84</v>
      </c>
      <c r="J26" s="31">
        <f>J27</f>
        <v>174.2</v>
      </c>
      <c r="K26" s="31"/>
    </row>
    <row r="27" spans="1:11" ht="26.25" x14ac:dyDescent="0.25">
      <c r="A27" s="37" t="s">
        <v>155</v>
      </c>
      <c r="B27" s="74">
        <v>650</v>
      </c>
      <c r="C27" s="32" t="s">
        <v>81</v>
      </c>
      <c r="D27" s="32" t="s">
        <v>91</v>
      </c>
      <c r="E27" s="32" t="s">
        <v>100</v>
      </c>
      <c r="F27" s="32" t="s">
        <v>86</v>
      </c>
      <c r="G27" s="32" t="s">
        <v>81</v>
      </c>
      <c r="H27" s="32" t="s">
        <v>188</v>
      </c>
      <c r="I27" s="32" t="s">
        <v>97</v>
      </c>
      <c r="J27" s="31">
        <v>174.2</v>
      </c>
      <c r="K27" s="31"/>
    </row>
    <row r="28" spans="1:11" x14ac:dyDescent="0.25">
      <c r="A28" s="51" t="s">
        <v>51</v>
      </c>
      <c r="B28" s="75">
        <v>650</v>
      </c>
      <c r="C28" s="35" t="s">
        <v>81</v>
      </c>
      <c r="D28" s="35" t="s">
        <v>189</v>
      </c>
      <c r="E28" s="35" t="s">
        <v>82</v>
      </c>
      <c r="F28" s="35" t="s">
        <v>86</v>
      </c>
      <c r="G28" s="35" t="s">
        <v>82</v>
      </c>
      <c r="H28" s="35" t="s">
        <v>178</v>
      </c>
      <c r="I28" s="35" t="s">
        <v>84</v>
      </c>
      <c r="J28" s="36">
        <f>J29</f>
        <v>11</v>
      </c>
      <c r="K28" s="31"/>
    </row>
    <row r="29" spans="1:11" x14ac:dyDescent="0.25">
      <c r="A29" s="37" t="s">
        <v>386</v>
      </c>
      <c r="B29" s="74">
        <v>650</v>
      </c>
      <c r="C29" s="32" t="s">
        <v>81</v>
      </c>
      <c r="D29" s="32" t="s">
        <v>189</v>
      </c>
      <c r="E29" s="32" t="s">
        <v>190</v>
      </c>
      <c r="F29" s="32" t="s">
        <v>104</v>
      </c>
      <c r="G29" s="32" t="s">
        <v>81</v>
      </c>
      <c r="H29" s="32" t="s">
        <v>192</v>
      </c>
      <c r="I29" s="32" t="s">
        <v>84</v>
      </c>
      <c r="J29" s="31">
        <f>J30</f>
        <v>11</v>
      </c>
      <c r="K29" s="31"/>
    </row>
    <row r="30" spans="1:11" x14ac:dyDescent="0.25">
      <c r="A30" s="37" t="s">
        <v>52</v>
      </c>
      <c r="B30" s="74">
        <v>650</v>
      </c>
      <c r="C30" s="32" t="s">
        <v>81</v>
      </c>
      <c r="D30" s="32" t="s">
        <v>189</v>
      </c>
      <c r="E30" s="32" t="s">
        <v>190</v>
      </c>
      <c r="F30" s="32" t="s">
        <v>104</v>
      </c>
      <c r="G30" s="32" t="s">
        <v>81</v>
      </c>
      <c r="H30" s="32" t="s">
        <v>192</v>
      </c>
      <c r="I30" s="32" t="s">
        <v>102</v>
      </c>
      <c r="J30" s="31">
        <v>11</v>
      </c>
      <c r="K30" s="31"/>
    </row>
    <row r="31" spans="1:11" x14ac:dyDescent="0.25">
      <c r="A31" s="54" t="s">
        <v>53</v>
      </c>
      <c r="B31" s="77">
        <v>650</v>
      </c>
      <c r="C31" s="34" t="s">
        <v>81</v>
      </c>
      <c r="D31" s="34" t="s">
        <v>94</v>
      </c>
      <c r="E31" s="34" t="s">
        <v>82</v>
      </c>
      <c r="F31" s="34" t="s">
        <v>86</v>
      </c>
      <c r="G31" s="34" t="s">
        <v>82</v>
      </c>
      <c r="H31" s="34" t="s">
        <v>178</v>
      </c>
      <c r="I31" s="34" t="s">
        <v>84</v>
      </c>
      <c r="J31" s="30">
        <f>J32+J34+J36+J38+J40+J44</f>
        <v>10676.1</v>
      </c>
      <c r="K31" s="38"/>
    </row>
    <row r="32" spans="1:11" x14ac:dyDescent="0.25">
      <c r="A32" s="41" t="s">
        <v>195</v>
      </c>
      <c r="B32" s="76">
        <v>650</v>
      </c>
      <c r="C32" s="32" t="s">
        <v>81</v>
      </c>
      <c r="D32" s="32" t="s">
        <v>94</v>
      </c>
      <c r="E32" s="32" t="s">
        <v>85</v>
      </c>
      <c r="F32" s="32" t="s">
        <v>88</v>
      </c>
      <c r="G32" s="32" t="s">
        <v>81</v>
      </c>
      <c r="H32" s="32" t="s">
        <v>196</v>
      </c>
      <c r="I32" s="32" t="s">
        <v>84</v>
      </c>
      <c r="J32" s="31">
        <f>J33</f>
        <v>50</v>
      </c>
      <c r="K32" s="38"/>
    </row>
    <row r="33" spans="1:11" ht="26.25" x14ac:dyDescent="0.25">
      <c r="A33" s="37" t="s">
        <v>155</v>
      </c>
      <c r="B33" s="74">
        <v>650</v>
      </c>
      <c r="C33" s="32" t="s">
        <v>81</v>
      </c>
      <c r="D33" s="32" t="s">
        <v>94</v>
      </c>
      <c r="E33" s="32" t="s">
        <v>85</v>
      </c>
      <c r="F33" s="32" t="s">
        <v>88</v>
      </c>
      <c r="G33" s="32" t="s">
        <v>81</v>
      </c>
      <c r="H33" s="32" t="s">
        <v>196</v>
      </c>
      <c r="I33" s="32" t="s">
        <v>97</v>
      </c>
      <c r="J33" s="31">
        <v>50</v>
      </c>
      <c r="K33" s="31"/>
    </row>
    <row r="34" spans="1:11" ht="26.25" x14ac:dyDescent="0.25">
      <c r="A34" s="41" t="s">
        <v>200</v>
      </c>
      <c r="B34" s="74">
        <v>650</v>
      </c>
      <c r="C34" s="32" t="s">
        <v>81</v>
      </c>
      <c r="D34" s="32" t="s">
        <v>94</v>
      </c>
      <c r="E34" s="32" t="s">
        <v>197</v>
      </c>
      <c r="F34" s="32" t="s">
        <v>88</v>
      </c>
      <c r="G34" s="32" t="s">
        <v>89</v>
      </c>
      <c r="H34" s="32" t="s">
        <v>201</v>
      </c>
      <c r="I34" s="32" t="s">
        <v>84</v>
      </c>
      <c r="J34" s="31">
        <f>J35</f>
        <v>23.4</v>
      </c>
      <c r="K34" s="31"/>
    </row>
    <row r="35" spans="1:11" ht="25.5" x14ac:dyDescent="0.25">
      <c r="A35" s="65" t="s">
        <v>182</v>
      </c>
      <c r="B35" s="106">
        <v>650</v>
      </c>
      <c r="C35" s="32" t="s">
        <v>81</v>
      </c>
      <c r="D35" s="32" t="s">
        <v>94</v>
      </c>
      <c r="E35" s="32" t="s">
        <v>197</v>
      </c>
      <c r="F35" s="32" t="s">
        <v>88</v>
      </c>
      <c r="G35" s="32" t="s">
        <v>89</v>
      </c>
      <c r="H35" s="32" t="s">
        <v>201</v>
      </c>
      <c r="I35" s="32" t="s">
        <v>183</v>
      </c>
      <c r="J35" s="31">
        <v>23.4</v>
      </c>
      <c r="K35" s="30"/>
    </row>
    <row r="36" spans="1:11" ht="26.25" x14ac:dyDescent="0.25">
      <c r="A36" s="117" t="s">
        <v>321</v>
      </c>
      <c r="B36" s="106">
        <v>650</v>
      </c>
      <c r="C36" s="32" t="s">
        <v>81</v>
      </c>
      <c r="D36" s="32" t="s">
        <v>94</v>
      </c>
      <c r="E36" s="32" t="s">
        <v>197</v>
      </c>
      <c r="F36" s="32" t="s">
        <v>88</v>
      </c>
      <c r="G36" s="32" t="s">
        <v>89</v>
      </c>
      <c r="H36" s="32" t="s">
        <v>320</v>
      </c>
      <c r="I36" s="32" t="s">
        <v>84</v>
      </c>
      <c r="J36" s="31">
        <f>J37</f>
        <v>10.1</v>
      </c>
      <c r="K36" s="31"/>
    </row>
    <row r="37" spans="1:11" ht="30.75" customHeight="1" x14ac:dyDescent="0.25">
      <c r="A37" s="65" t="s">
        <v>182</v>
      </c>
      <c r="B37" s="74">
        <v>650</v>
      </c>
      <c r="C37" s="32" t="s">
        <v>81</v>
      </c>
      <c r="D37" s="32" t="s">
        <v>94</v>
      </c>
      <c r="E37" s="32" t="s">
        <v>197</v>
      </c>
      <c r="F37" s="32" t="s">
        <v>88</v>
      </c>
      <c r="G37" s="32" t="s">
        <v>89</v>
      </c>
      <c r="H37" s="32" t="s">
        <v>320</v>
      </c>
      <c r="I37" s="32" t="s">
        <v>183</v>
      </c>
      <c r="J37" s="31">
        <v>10.1</v>
      </c>
      <c r="K37" s="31"/>
    </row>
    <row r="38" spans="1:11" ht="26.25" x14ac:dyDescent="0.25">
      <c r="A38" s="41" t="s">
        <v>54</v>
      </c>
      <c r="B38" s="74">
        <v>650</v>
      </c>
      <c r="C38" s="32" t="s">
        <v>81</v>
      </c>
      <c r="D38" s="32" t="s">
        <v>94</v>
      </c>
      <c r="E38" s="32" t="s">
        <v>197</v>
      </c>
      <c r="F38" s="32" t="s">
        <v>95</v>
      </c>
      <c r="G38" s="32" t="s">
        <v>81</v>
      </c>
      <c r="H38" s="32" t="s">
        <v>204</v>
      </c>
      <c r="I38" s="32" t="s">
        <v>84</v>
      </c>
      <c r="J38" s="31">
        <f>J39</f>
        <v>50</v>
      </c>
      <c r="K38" s="31"/>
    </row>
    <row r="39" spans="1:11" ht="26.25" x14ac:dyDescent="0.25">
      <c r="A39" s="37" t="s">
        <v>155</v>
      </c>
      <c r="B39" s="74">
        <v>650</v>
      </c>
      <c r="C39" s="32" t="s">
        <v>81</v>
      </c>
      <c r="D39" s="32" t="s">
        <v>94</v>
      </c>
      <c r="E39" s="32" t="s">
        <v>197</v>
      </c>
      <c r="F39" s="32" t="s">
        <v>95</v>
      </c>
      <c r="G39" s="32" t="s">
        <v>81</v>
      </c>
      <c r="H39" s="32" t="s">
        <v>204</v>
      </c>
      <c r="I39" s="32" t="s">
        <v>97</v>
      </c>
      <c r="J39" s="31">
        <v>50</v>
      </c>
      <c r="K39" s="31"/>
    </row>
    <row r="40" spans="1:11" ht="26.25" x14ac:dyDescent="0.25">
      <c r="A40" s="37" t="s">
        <v>211</v>
      </c>
      <c r="B40" s="155">
        <v>650</v>
      </c>
      <c r="C40" s="32" t="s">
        <v>81</v>
      </c>
      <c r="D40" s="32" t="s">
        <v>94</v>
      </c>
      <c r="E40" s="32" t="s">
        <v>315</v>
      </c>
      <c r="F40" s="32" t="s">
        <v>88</v>
      </c>
      <c r="G40" s="32" t="s">
        <v>85</v>
      </c>
      <c r="H40" s="32" t="s">
        <v>212</v>
      </c>
      <c r="I40" s="32" t="s">
        <v>84</v>
      </c>
      <c r="J40" s="31">
        <f>J41+J42+J43</f>
        <v>9837.6</v>
      </c>
      <c r="K40" s="30"/>
    </row>
    <row r="41" spans="1:11" x14ac:dyDescent="0.25">
      <c r="A41" s="37" t="s">
        <v>56</v>
      </c>
      <c r="B41" s="74">
        <v>650</v>
      </c>
      <c r="C41" s="32" t="s">
        <v>81</v>
      </c>
      <c r="D41" s="32" t="s">
        <v>94</v>
      </c>
      <c r="E41" s="32" t="s">
        <v>315</v>
      </c>
      <c r="F41" s="32" t="s">
        <v>88</v>
      </c>
      <c r="G41" s="32" t="s">
        <v>85</v>
      </c>
      <c r="H41" s="32" t="s">
        <v>212</v>
      </c>
      <c r="I41" s="32" t="s">
        <v>164</v>
      </c>
      <c r="J41" s="31">
        <v>7256.8</v>
      </c>
      <c r="K41" s="31"/>
    </row>
    <row r="42" spans="1:11" ht="26.25" x14ac:dyDescent="0.25">
      <c r="A42" s="37" t="s">
        <v>155</v>
      </c>
      <c r="B42" s="155">
        <v>650</v>
      </c>
      <c r="C42" s="32" t="s">
        <v>81</v>
      </c>
      <c r="D42" s="32" t="s">
        <v>94</v>
      </c>
      <c r="E42" s="32" t="s">
        <v>315</v>
      </c>
      <c r="F42" s="32" t="s">
        <v>88</v>
      </c>
      <c r="G42" s="32" t="s">
        <v>85</v>
      </c>
      <c r="H42" s="32" t="s">
        <v>212</v>
      </c>
      <c r="I42" s="32" t="s">
        <v>97</v>
      </c>
      <c r="J42" s="31">
        <v>2478.8000000000002</v>
      </c>
      <c r="K42" s="30"/>
    </row>
    <row r="43" spans="1:11" x14ac:dyDescent="0.25">
      <c r="A43" s="37" t="s">
        <v>107</v>
      </c>
      <c r="B43" s="74">
        <v>650</v>
      </c>
      <c r="C43" s="32" t="s">
        <v>81</v>
      </c>
      <c r="D43" s="32" t="s">
        <v>94</v>
      </c>
      <c r="E43" s="32" t="s">
        <v>315</v>
      </c>
      <c r="F43" s="32" t="s">
        <v>88</v>
      </c>
      <c r="G43" s="32" t="s">
        <v>85</v>
      </c>
      <c r="H43" s="32" t="s">
        <v>212</v>
      </c>
      <c r="I43" s="32" t="s">
        <v>186</v>
      </c>
      <c r="J43" s="31">
        <v>102</v>
      </c>
      <c r="K43" s="43"/>
    </row>
    <row r="44" spans="1:11" ht="14.25" customHeight="1" x14ac:dyDescent="0.25">
      <c r="A44" s="37" t="s">
        <v>55</v>
      </c>
      <c r="B44" s="74">
        <v>650</v>
      </c>
      <c r="C44" s="32" t="s">
        <v>81</v>
      </c>
      <c r="D44" s="32" t="s">
        <v>94</v>
      </c>
      <c r="E44" s="32" t="s">
        <v>315</v>
      </c>
      <c r="F44" s="32" t="s">
        <v>88</v>
      </c>
      <c r="G44" s="32" t="s">
        <v>89</v>
      </c>
      <c r="H44" s="32" t="s">
        <v>209</v>
      </c>
      <c r="I44" s="32" t="s">
        <v>84</v>
      </c>
      <c r="J44" s="31">
        <f>J45</f>
        <v>705</v>
      </c>
      <c r="K44" s="43"/>
    </row>
    <row r="45" spans="1:11" ht="25.5" x14ac:dyDescent="0.25">
      <c r="A45" s="65" t="s">
        <v>182</v>
      </c>
      <c r="B45" s="74">
        <v>650</v>
      </c>
      <c r="C45" s="32" t="s">
        <v>81</v>
      </c>
      <c r="D45" s="32" t="s">
        <v>94</v>
      </c>
      <c r="E45" s="32" t="s">
        <v>315</v>
      </c>
      <c r="F45" s="32" t="s">
        <v>88</v>
      </c>
      <c r="G45" s="32" t="s">
        <v>89</v>
      </c>
      <c r="H45" s="32" t="s">
        <v>209</v>
      </c>
      <c r="I45" s="32" t="s">
        <v>183</v>
      </c>
      <c r="J45" s="31">
        <v>705</v>
      </c>
      <c r="K45" s="43"/>
    </row>
    <row r="46" spans="1:11" x14ac:dyDescent="0.25">
      <c r="A46" s="61" t="s">
        <v>57</v>
      </c>
      <c r="B46" s="156">
        <v>650</v>
      </c>
      <c r="C46" s="62" t="s">
        <v>85</v>
      </c>
      <c r="D46" s="62" t="s">
        <v>82</v>
      </c>
      <c r="E46" s="62" t="s">
        <v>82</v>
      </c>
      <c r="F46" s="62" t="s">
        <v>86</v>
      </c>
      <c r="G46" s="62" t="s">
        <v>82</v>
      </c>
      <c r="H46" s="62" t="s">
        <v>178</v>
      </c>
      <c r="I46" s="62" t="s">
        <v>84</v>
      </c>
      <c r="J46" s="38">
        <f t="shared" ref="J46:K48" si="0">J47</f>
        <v>779</v>
      </c>
      <c r="K46" s="38">
        <f t="shared" si="0"/>
        <v>779</v>
      </c>
    </row>
    <row r="47" spans="1:11" ht="14.25" customHeight="1" x14ac:dyDescent="0.25">
      <c r="A47" s="52" t="s">
        <v>376</v>
      </c>
      <c r="B47" s="75">
        <v>650</v>
      </c>
      <c r="C47" s="34" t="s">
        <v>85</v>
      </c>
      <c r="D47" s="34" t="s">
        <v>89</v>
      </c>
      <c r="E47" s="34" t="s">
        <v>82</v>
      </c>
      <c r="F47" s="34" t="s">
        <v>86</v>
      </c>
      <c r="G47" s="34" t="s">
        <v>82</v>
      </c>
      <c r="H47" s="34" t="s">
        <v>178</v>
      </c>
      <c r="I47" s="34" t="s">
        <v>84</v>
      </c>
      <c r="J47" s="30">
        <f t="shared" si="0"/>
        <v>779</v>
      </c>
      <c r="K47" s="30">
        <f t="shared" si="0"/>
        <v>779</v>
      </c>
    </row>
    <row r="48" spans="1:11" ht="25.5" x14ac:dyDescent="0.25">
      <c r="A48" s="53" t="s">
        <v>214</v>
      </c>
      <c r="B48" s="78">
        <v>650</v>
      </c>
      <c r="C48" s="32" t="s">
        <v>85</v>
      </c>
      <c r="D48" s="32" t="s">
        <v>89</v>
      </c>
      <c r="E48" s="32" t="s">
        <v>100</v>
      </c>
      <c r="F48" s="32" t="s">
        <v>86</v>
      </c>
      <c r="G48" s="32" t="s">
        <v>81</v>
      </c>
      <c r="H48" s="32" t="s">
        <v>215</v>
      </c>
      <c r="I48" s="32" t="s">
        <v>84</v>
      </c>
      <c r="J48" s="31">
        <f t="shared" si="0"/>
        <v>779</v>
      </c>
      <c r="K48" s="31">
        <f t="shared" si="0"/>
        <v>779</v>
      </c>
    </row>
    <row r="49" spans="1:11" x14ac:dyDescent="0.25">
      <c r="A49" s="37" t="s">
        <v>56</v>
      </c>
      <c r="B49" s="74">
        <v>650</v>
      </c>
      <c r="C49" s="32" t="s">
        <v>85</v>
      </c>
      <c r="D49" s="32" t="s">
        <v>89</v>
      </c>
      <c r="E49" s="32" t="s">
        <v>100</v>
      </c>
      <c r="F49" s="32" t="s">
        <v>86</v>
      </c>
      <c r="G49" s="32" t="s">
        <v>81</v>
      </c>
      <c r="H49" s="32" t="s">
        <v>215</v>
      </c>
      <c r="I49" s="32" t="s">
        <v>164</v>
      </c>
      <c r="J49" s="31">
        <v>779</v>
      </c>
      <c r="K49" s="31">
        <v>779</v>
      </c>
    </row>
    <row r="50" spans="1:11" ht="30" customHeight="1" x14ac:dyDescent="0.25">
      <c r="A50" s="69" t="s">
        <v>60</v>
      </c>
      <c r="B50" s="156">
        <v>650</v>
      </c>
      <c r="C50" s="62" t="s">
        <v>89</v>
      </c>
      <c r="D50" s="62" t="s">
        <v>82</v>
      </c>
      <c r="E50" s="62" t="s">
        <v>82</v>
      </c>
      <c r="F50" s="62" t="s">
        <v>86</v>
      </c>
      <c r="G50" s="62" t="s">
        <v>82</v>
      </c>
      <c r="H50" s="62" t="s">
        <v>178</v>
      </c>
      <c r="I50" s="62" t="s">
        <v>84</v>
      </c>
      <c r="J50" s="38">
        <f>J51+J54</f>
        <v>1105.5999999999999</v>
      </c>
      <c r="K50" s="38">
        <f>K51+K54</f>
        <v>102</v>
      </c>
    </row>
    <row r="51" spans="1:11" x14ac:dyDescent="0.25">
      <c r="A51" s="39" t="s">
        <v>240</v>
      </c>
      <c r="B51" s="75">
        <v>650</v>
      </c>
      <c r="C51" s="34" t="s">
        <v>89</v>
      </c>
      <c r="D51" s="34" t="s">
        <v>87</v>
      </c>
      <c r="E51" s="34" t="s">
        <v>82</v>
      </c>
      <c r="F51" s="34" t="s">
        <v>86</v>
      </c>
      <c r="G51" s="34" t="s">
        <v>82</v>
      </c>
      <c r="H51" s="34" t="s">
        <v>178</v>
      </c>
      <c r="I51" s="34" t="s">
        <v>84</v>
      </c>
      <c r="J51" s="30">
        <f>J52</f>
        <v>102</v>
      </c>
      <c r="K51" s="30">
        <f>K52</f>
        <v>102</v>
      </c>
    </row>
    <row r="52" spans="1:11" ht="102.75" x14ac:dyDescent="0.25">
      <c r="A52" s="37" t="s">
        <v>217</v>
      </c>
      <c r="B52" s="74">
        <v>650</v>
      </c>
      <c r="C52" s="32" t="s">
        <v>89</v>
      </c>
      <c r="D52" s="32" t="s">
        <v>87</v>
      </c>
      <c r="E52" s="32" t="s">
        <v>197</v>
      </c>
      <c r="F52" s="32" t="s">
        <v>88</v>
      </c>
      <c r="G52" s="32" t="s">
        <v>93</v>
      </c>
      <c r="H52" s="32" t="s">
        <v>218</v>
      </c>
      <c r="I52" s="32" t="s">
        <v>84</v>
      </c>
      <c r="J52" s="31">
        <f>J53</f>
        <v>102</v>
      </c>
      <c r="K52" s="31">
        <f>K53</f>
        <v>102</v>
      </c>
    </row>
    <row r="53" spans="1:11" ht="26.25" x14ac:dyDescent="0.25">
      <c r="A53" s="37" t="s">
        <v>155</v>
      </c>
      <c r="B53" s="74">
        <v>650</v>
      </c>
      <c r="C53" s="32" t="s">
        <v>89</v>
      </c>
      <c r="D53" s="32" t="s">
        <v>87</v>
      </c>
      <c r="E53" s="32" t="s">
        <v>197</v>
      </c>
      <c r="F53" s="32" t="s">
        <v>88</v>
      </c>
      <c r="G53" s="32" t="s">
        <v>93</v>
      </c>
      <c r="H53" s="32" t="s">
        <v>218</v>
      </c>
      <c r="I53" s="32" t="s">
        <v>97</v>
      </c>
      <c r="J53" s="31">
        <v>102</v>
      </c>
      <c r="K53" s="31">
        <v>102</v>
      </c>
    </row>
    <row r="54" spans="1:11" ht="26.25" x14ac:dyDescent="0.25">
      <c r="A54" s="39" t="s">
        <v>378</v>
      </c>
      <c r="B54" s="79">
        <v>650</v>
      </c>
      <c r="C54" s="34" t="s">
        <v>89</v>
      </c>
      <c r="D54" s="34" t="s">
        <v>90</v>
      </c>
      <c r="E54" s="34" t="s">
        <v>82</v>
      </c>
      <c r="F54" s="34" t="s">
        <v>86</v>
      </c>
      <c r="G54" s="34" t="s">
        <v>82</v>
      </c>
      <c r="H54" s="34" t="s">
        <v>178</v>
      </c>
      <c r="I54" s="34" t="s">
        <v>84</v>
      </c>
      <c r="J54" s="30">
        <f>J55</f>
        <v>1003.6</v>
      </c>
      <c r="K54" s="30"/>
    </row>
    <row r="55" spans="1:11" ht="39" x14ac:dyDescent="0.25">
      <c r="A55" s="107" t="s">
        <v>330</v>
      </c>
      <c r="B55" s="164">
        <v>650</v>
      </c>
      <c r="C55" s="32" t="s">
        <v>89</v>
      </c>
      <c r="D55" s="32" t="s">
        <v>90</v>
      </c>
      <c r="E55" s="32" t="s">
        <v>189</v>
      </c>
      <c r="F55" s="32" t="s">
        <v>88</v>
      </c>
      <c r="G55" s="32" t="s">
        <v>89</v>
      </c>
      <c r="H55" s="32" t="s">
        <v>329</v>
      </c>
      <c r="I55" s="32" t="s">
        <v>84</v>
      </c>
      <c r="J55" s="31">
        <f>J56</f>
        <v>1003.6</v>
      </c>
      <c r="K55" s="167"/>
    </row>
    <row r="56" spans="1:11" ht="26.25" x14ac:dyDescent="0.25">
      <c r="A56" s="107" t="s">
        <v>155</v>
      </c>
      <c r="B56" s="164">
        <v>650</v>
      </c>
      <c r="C56" s="32" t="s">
        <v>89</v>
      </c>
      <c r="D56" s="32" t="s">
        <v>90</v>
      </c>
      <c r="E56" s="32" t="s">
        <v>189</v>
      </c>
      <c r="F56" s="32" t="s">
        <v>88</v>
      </c>
      <c r="G56" s="32" t="s">
        <v>89</v>
      </c>
      <c r="H56" s="32" t="s">
        <v>329</v>
      </c>
      <c r="I56" s="32" t="s">
        <v>97</v>
      </c>
      <c r="J56" s="31">
        <v>1003.6</v>
      </c>
      <c r="K56" s="167"/>
    </row>
    <row r="57" spans="1:11" x14ac:dyDescent="0.25">
      <c r="A57" s="157" t="s">
        <v>62</v>
      </c>
      <c r="B57" s="165">
        <v>650</v>
      </c>
      <c r="C57" s="62" t="s">
        <v>87</v>
      </c>
      <c r="D57" s="62" t="s">
        <v>82</v>
      </c>
      <c r="E57" s="62" t="s">
        <v>82</v>
      </c>
      <c r="F57" s="62" t="s">
        <v>86</v>
      </c>
      <c r="G57" s="62" t="s">
        <v>82</v>
      </c>
      <c r="H57" s="62" t="s">
        <v>178</v>
      </c>
      <c r="I57" s="62" t="s">
        <v>84</v>
      </c>
      <c r="J57" s="38">
        <f>J58+J66+J69+J72</f>
        <v>14281.5</v>
      </c>
      <c r="K57" s="167"/>
    </row>
    <row r="58" spans="1:11" x14ac:dyDescent="0.25">
      <c r="A58" s="158" t="s">
        <v>63</v>
      </c>
      <c r="B58" s="166">
        <v>650</v>
      </c>
      <c r="C58" s="34" t="s">
        <v>87</v>
      </c>
      <c r="D58" s="34" t="s">
        <v>81</v>
      </c>
      <c r="E58" s="34" t="s">
        <v>82</v>
      </c>
      <c r="F58" s="34" t="s">
        <v>86</v>
      </c>
      <c r="G58" s="34" t="s">
        <v>82</v>
      </c>
      <c r="H58" s="34" t="s">
        <v>178</v>
      </c>
      <c r="I58" s="34" t="s">
        <v>84</v>
      </c>
      <c r="J58" s="30">
        <f>J59+J62+J64</f>
        <v>4820.8</v>
      </c>
      <c r="K58" s="167"/>
    </row>
    <row r="59" spans="1:11" x14ac:dyDescent="0.25">
      <c r="A59" s="107" t="s">
        <v>219</v>
      </c>
      <c r="B59" s="164">
        <v>650</v>
      </c>
      <c r="C59" s="137" t="s">
        <v>87</v>
      </c>
      <c r="D59" s="105" t="s">
        <v>81</v>
      </c>
      <c r="E59" s="105" t="s">
        <v>85</v>
      </c>
      <c r="F59" s="105" t="s">
        <v>88</v>
      </c>
      <c r="G59" s="105" t="s">
        <v>81</v>
      </c>
      <c r="H59" s="105" t="s">
        <v>196</v>
      </c>
      <c r="I59" s="105" t="s">
        <v>84</v>
      </c>
      <c r="J59" s="31">
        <f>J60+J61</f>
        <v>598.5</v>
      </c>
      <c r="K59" s="167"/>
    </row>
    <row r="60" spans="1:11" x14ac:dyDescent="0.25">
      <c r="A60" s="107" t="s">
        <v>56</v>
      </c>
      <c r="B60" s="164">
        <v>650</v>
      </c>
      <c r="C60" s="137" t="s">
        <v>87</v>
      </c>
      <c r="D60" s="105" t="s">
        <v>81</v>
      </c>
      <c r="E60" s="105" t="s">
        <v>85</v>
      </c>
      <c r="F60" s="105" t="s">
        <v>88</v>
      </c>
      <c r="G60" s="105" t="s">
        <v>81</v>
      </c>
      <c r="H60" s="105" t="s">
        <v>196</v>
      </c>
      <c r="I60" s="105" t="s">
        <v>164</v>
      </c>
      <c r="J60" s="31">
        <v>588.4</v>
      </c>
      <c r="K60" s="167"/>
    </row>
    <row r="61" spans="1:11" ht="25.5" x14ac:dyDescent="0.25">
      <c r="A61" s="160" t="s">
        <v>155</v>
      </c>
      <c r="B61" s="164">
        <v>650</v>
      </c>
      <c r="C61" s="137" t="s">
        <v>87</v>
      </c>
      <c r="D61" s="105" t="s">
        <v>81</v>
      </c>
      <c r="E61" s="105" t="s">
        <v>85</v>
      </c>
      <c r="F61" s="105" t="s">
        <v>88</v>
      </c>
      <c r="G61" s="105" t="s">
        <v>81</v>
      </c>
      <c r="H61" s="105" t="s">
        <v>196</v>
      </c>
      <c r="I61" s="105" t="s">
        <v>97</v>
      </c>
      <c r="J61" s="31">
        <v>10.1</v>
      </c>
      <c r="K61" s="167"/>
    </row>
    <row r="62" spans="1:11" ht="51.75" x14ac:dyDescent="0.25">
      <c r="A62" s="159" t="s">
        <v>245</v>
      </c>
      <c r="B62" s="164">
        <v>650</v>
      </c>
      <c r="C62" s="32" t="s">
        <v>87</v>
      </c>
      <c r="D62" s="32" t="s">
        <v>81</v>
      </c>
      <c r="E62" s="32" t="s">
        <v>92</v>
      </c>
      <c r="F62" s="32" t="s">
        <v>88</v>
      </c>
      <c r="G62" s="32" t="s">
        <v>81</v>
      </c>
      <c r="H62" s="105" t="s">
        <v>244</v>
      </c>
      <c r="I62" s="32" t="s">
        <v>84</v>
      </c>
      <c r="J62" s="31">
        <f>J63</f>
        <v>3222.3</v>
      </c>
      <c r="K62" s="167"/>
    </row>
    <row r="63" spans="1:11" x14ac:dyDescent="0.25">
      <c r="A63" s="107" t="s">
        <v>56</v>
      </c>
      <c r="B63" s="164">
        <v>650</v>
      </c>
      <c r="C63" s="32" t="s">
        <v>87</v>
      </c>
      <c r="D63" s="32" t="s">
        <v>81</v>
      </c>
      <c r="E63" s="32" t="s">
        <v>92</v>
      </c>
      <c r="F63" s="32" t="s">
        <v>88</v>
      </c>
      <c r="G63" s="32" t="s">
        <v>81</v>
      </c>
      <c r="H63" s="105" t="s">
        <v>244</v>
      </c>
      <c r="I63" s="32" t="s">
        <v>164</v>
      </c>
      <c r="J63" s="31">
        <v>3222.3</v>
      </c>
      <c r="K63" s="167"/>
    </row>
    <row r="64" spans="1:11" ht="43.5" customHeight="1" x14ac:dyDescent="0.25">
      <c r="A64" s="107" t="s">
        <v>332</v>
      </c>
      <c r="B64" s="164">
        <v>650</v>
      </c>
      <c r="C64" s="32" t="s">
        <v>87</v>
      </c>
      <c r="D64" s="32" t="s">
        <v>81</v>
      </c>
      <c r="E64" s="32" t="s">
        <v>92</v>
      </c>
      <c r="F64" s="32" t="s">
        <v>88</v>
      </c>
      <c r="G64" s="32" t="s">
        <v>81</v>
      </c>
      <c r="H64" s="32" t="s">
        <v>331</v>
      </c>
      <c r="I64" s="32" t="s">
        <v>84</v>
      </c>
      <c r="J64" s="31">
        <f>J65</f>
        <v>1000</v>
      </c>
      <c r="K64" s="167"/>
    </row>
    <row r="65" spans="1:11" x14ac:dyDescent="0.25">
      <c r="A65" s="107" t="s">
        <v>56</v>
      </c>
      <c r="B65" s="164">
        <v>650</v>
      </c>
      <c r="C65" s="32" t="s">
        <v>87</v>
      </c>
      <c r="D65" s="32" t="s">
        <v>81</v>
      </c>
      <c r="E65" s="32" t="s">
        <v>92</v>
      </c>
      <c r="F65" s="32" t="s">
        <v>88</v>
      </c>
      <c r="G65" s="32" t="s">
        <v>81</v>
      </c>
      <c r="H65" s="32" t="s">
        <v>331</v>
      </c>
      <c r="I65" s="32" t="s">
        <v>164</v>
      </c>
      <c r="J65" s="31">
        <v>1000</v>
      </c>
      <c r="K65" s="167"/>
    </row>
    <row r="66" spans="1:11" x14ac:dyDescent="0.25">
      <c r="A66" s="134" t="s">
        <v>377</v>
      </c>
      <c r="B66" s="166">
        <v>650</v>
      </c>
      <c r="C66" s="34" t="s">
        <v>87</v>
      </c>
      <c r="D66" s="34" t="s">
        <v>90</v>
      </c>
      <c r="E66" s="34" t="s">
        <v>82</v>
      </c>
      <c r="F66" s="34" t="s">
        <v>86</v>
      </c>
      <c r="G66" s="34" t="s">
        <v>82</v>
      </c>
      <c r="H66" s="34" t="s">
        <v>178</v>
      </c>
      <c r="I66" s="34" t="s">
        <v>84</v>
      </c>
      <c r="J66" s="30">
        <f>J67</f>
        <v>8959</v>
      </c>
      <c r="K66" s="167"/>
    </row>
    <row r="67" spans="1:11" ht="19.5" customHeight="1" x14ac:dyDescent="0.25">
      <c r="A67" s="107" t="s">
        <v>219</v>
      </c>
      <c r="B67" s="164">
        <v>650</v>
      </c>
      <c r="C67" s="57" t="s">
        <v>87</v>
      </c>
      <c r="D67" s="57" t="s">
        <v>90</v>
      </c>
      <c r="E67" s="57" t="s">
        <v>221</v>
      </c>
      <c r="F67" s="57" t="s">
        <v>98</v>
      </c>
      <c r="G67" s="57" t="s">
        <v>85</v>
      </c>
      <c r="H67" s="57" t="s">
        <v>196</v>
      </c>
      <c r="I67" s="57" t="s">
        <v>84</v>
      </c>
      <c r="J67" s="43">
        <f>J68</f>
        <v>8959</v>
      </c>
      <c r="K67" s="167"/>
    </row>
    <row r="68" spans="1:11" ht="26.25" x14ac:dyDescent="0.25">
      <c r="A68" s="107" t="s">
        <v>155</v>
      </c>
      <c r="B68" s="164">
        <v>650</v>
      </c>
      <c r="C68" s="32" t="s">
        <v>87</v>
      </c>
      <c r="D68" s="32" t="s">
        <v>90</v>
      </c>
      <c r="E68" s="32" t="s">
        <v>221</v>
      </c>
      <c r="F68" s="57" t="s">
        <v>98</v>
      </c>
      <c r="G68" s="57" t="s">
        <v>85</v>
      </c>
      <c r="H68" s="57" t="s">
        <v>196</v>
      </c>
      <c r="I68" s="57" t="s">
        <v>97</v>
      </c>
      <c r="J68" s="43">
        <v>8959</v>
      </c>
      <c r="K68" s="167"/>
    </row>
    <row r="69" spans="1:11" x14ac:dyDescent="0.25">
      <c r="A69" s="136" t="s">
        <v>66</v>
      </c>
      <c r="B69" s="166">
        <v>650</v>
      </c>
      <c r="C69" s="34" t="s">
        <v>87</v>
      </c>
      <c r="D69" s="34" t="s">
        <v>197</v>
      </c>
      <c r="E69" s="34" t="s">
        <v>82</v>
      </c>
      <c r="F69" s="34" t="s">
        <v>86</v>
      </c>
      <c r="G69" s="34" t="s">
        <v>82</v>
      </c>
      <c r="H69" s="34" t="s">
        <v>178</v>
      </c>
      <c r="I69" s="34" t="s">
        <v>84</v>
      </c>
      <c r="J69" s="30">
        <f>J70</f>
        <v>222.7</v>
      </c>
      <c r="K69" s="167"/>
    </row>
    <row r="70" spans="1:11" x14ac:dyDescent="0.25">
      <c r="A70" s="160" t="s">
        <v>67</v>
      </c>
      <c r="B70" s="164">
        <v>650</v>
      </c>
      <c r="C70" s="32" t="s">
        <v>87</v>
      </c>
      <c r="D70" s="32" t="s">
        <v>197</v>
      </c>
      <c r="E70" s="32" t="s">
        <v>105</v>
      </c>
      <c r="F70" s="32" t="s">
        <v>95</v>
      </c>
      <c r="G70" s="32" t="s">
        <v>81</v>
      </c>
      <c r="H70" s="32" t="s">
        <v>225</v>
      </c>
      <c r="I70" s="32" t="s">
        <v>84</v>
      </c>
      <c r="J70" s="31">
        <f>J71</f>
        <v>222.7</v>
      </c>
      <c r="K70" s="167"/>
    </row>
    <row r="71" spans="1:11" ht="25.5" x14ac:dyDescent="0.25">
      <c r="A71" s="160" t="s">
        <v>155</v>
      </c>
      <c r="B71" s="164">
        <v>650</v>
      </c>
      <c r="C71" s="32" t="s">
        <v>87</v>
      </c>
      <c r="D71" s="32" t="s">
        <v>197</v>
      </c>
      <c r="E71" s="32" t="s">
        <v>105</v>
      </c>
      <c r="F71" s="32" t="s">
        <v>95</v>
      </c>
      <c r="G71" s="32" t="s">
        <v>81</v>
      </c>
      <c r="H71" s="32" t="s">
        <v>225</v>
      </c>
      <c r="I71" s="32" t="s">
        <v>97</v>
      </c>
      <c r="J71" s="31">
        <v>222.7</v>
      </c>
      <c r="K71" s="167"/>
    </row>
    <row r="72" spans="1:11" x14ac:dyDescent="0.25">
      <c r="A72" s="136" t="s">
        <v>338</v>
      </c>
      <c r="B72" s="166">
        <v>650</v>
      </c>
      <c r="C72" s="34" t="s">
        <v>87</v>
      </c>
      <c r="D72" s="34" t="s">
        <v>336</v>
      </c>
      <c r="E72" s="34" t="s">
        <v>82</v>
      </c>
      <c r="F72" s="34" t="s">
        <v>86</v>
      </c>
      <c r="G72" s="34" t="s">
        <v>86</v>
      </c>
      <c r="H72" s="34" t="s">
        <v>178</v>
      </c>
      <c r="I72" s="34" t="s">
        <v>84</v>
      </c>
      <c r="J72" s="30">
        <f>J73</f>
        <v>279</v>
      </c>
      <c r="K72" s="167"/>
    </row>
    <row r="73" spans="1:11" ht="64.5" x14ac:dyDescent="0.25">
      <c r="A73" s="107" t="s">
        <v>267</v>
      </c>
      <c r="B73" s="164">
        <v>650</v>
      </c>
      <c r="C73" s="32" t="s">
        <v>87</v>
      </c>
      <c r="D73" s="32" t="s">
        <v>336</v>
      </c>
      <c r="E73" s="32" t="s">
        <v>190</v>
      </c>
      <c r="F73" s="32" t="s">
        <v>98</v>
      </c>
      <c r="G73" s="32" t="s">
        <v>81</v>
      </c>
      <c r="H73" s="32" t="s">
        <v>266</v>
      </c>
      <c r="I73" s="32" t="s">
        <v>84</v>
      </c>
      <c r="J73" s="31">
        <f>J74</f>
        <v>279</v>
      </c>
      <c r="K73" s="167"/>
    </row>
    <row r="74" spans="1:11" x14ac:dyDescent="0.25">
      <c r="A74" s="135" t="s">
        <v>108</v>
      </c>
      <c r="B74" s="164">
        <v>650</v>
      </c>
      <c r="C74" s="32" t="s">
        <v>87</v>
      </c>
      <c r="D74" s="32" t="s">
        <v>336</v>
      </c>
      <c r="E74" s="32" t="s">
        <v>190</v>
      </c>
      <c r="F74" s="32" t="s">
        <v>98</v>
      </c>
      <c r="G74" s="32" t="s">
        <v>81</v>
      </c>
      <c r="H74" s="32" t="s">
        <v>266</v>
      </c>
      <c r="I74" s="32" t="s">
        <v>236</v>
      </c>
      <c r="J74" s="31">
        <v>279</v>
      </c>
      <c r="K74" s="167"/>
    </row>
    <row r="75" spans="1:11" x14ac:dyDescent="0.25">
      <c r="A75" s="157" t="s">
        <v>68</v>
      </c>
      <c r="B75" s="165">
        <v>650</v>
      </c>
      <c r="C75" s="62" t="s">
        <v>92</v>
      </c>
      <c r="D75" s="62" t="s">
        <v>82</v>
      </c>
      <c r="E75" s="62" t="s">
        <v>82</v>
      </c>
      <c r="F75" s="62" t="s">
        <v>86</v>
      </c>
      <c r="G75" s="62" t="s">
        <v>82</v>
      </c>
      <c r="H75" s="62" t="s">
        <v>178</v>
      </c>
      <c r="I75" s="62" t="s">
        <v>84</v>
      </c>
      <c r="J75" s="38">
        <f>J76+J83+J92</f>
        <v>12871.300000000001</v>
      </c>
      <c r="K75" s="167"/>
    </row>
    <row r="76" spans="1:11" ht="15.75" customHeight="1" x14ac:dyDescent="0.25">
      <c r="A76" s="161" t="s">
        <v>69</v>
      </c>
      <c r="B76" s="166">
        <v>650</v>
      </c>
      <c r="C76" s="55" t="s">
        <v>92</v>
      </c>
      <c r="D76" s="55" t="s">
        <v>81</v>
      </c>
      <c r="E76" s="55" t="s">
        <v>82</v>
      </c>
      <c r="F76" s="55" t="s">
        <v>86</v>
      </c>
      <c r="G76" s="55" t="s">
        <v>82</v>
      </c>
      <c r="H76" s="55" t="s">
        <v>178</v>
      </c>
      <c r="I76" s="55" t="s">
        <v>84</v>
      </c>
      <c r="J76" s="30">
        <f>J77+J79+J81</f>
        <v>2325.5</v>
      </c>
      <c r="K76" s="167"/>
    </row>
    <row r="77" spans="1:11" ht="26.25" x14ac:dyDescent="0.25">
      <c r="A77" s="163" t="s">
        <v>341</v>
      </c>
      <c r="B77" s="164">
        <v>650</v>
      </c>
      <c r="C77" s="56" t="s">
        <v>92</v>
      </c>
      <c r="D77" s="56" t="s">
        <v>81</v>
      </c>
      <c r="E77" s="56" t="s">
        <v>90</v>
      </c>
      <c r="F77" s="56" t="s">
        <v>95</v>
      </c>
      <c r="G77" s="56" t="s">
        <v>85</v>
      </c>
      <c r="H77" s="56" t="s">
        <v>196</v>
      </c>
      <c r="I77" s="56" t="s">
        <v>84</v>
      </c>
      <c r="J77" s="43">
        <f>J78</f>
        <v>410</v>
      </c>
      <c r="K77" s="167"/>
    </row>
    <row r="78" spans="1:11" ht="25.5" x14ac:dyDescent="0.25">
      <c r="A78" s="160" t="s">
        <v>155</v>
      </c>
      <c r="B78" s="164">
        <v>650</v>
      </c>
      <c r="C78" s="56" t="s">
        <v>92</v>
      </c>
      <c r="D78" s="56" t="s">
        <v>81</v>
      </c>
      <c r="E78" s="56" t="s">
        <v>90</v>
      </c>
      <c r="F78" s="56" t="s">
        <v>95</v>
      </c>
      <c r="G78" s="56" t="s">
        <v>85</v>
      </c>
      <c r="H78" s="56" t="s">
        <v>196</v>
      </c>
      <c r="I78" s="56" t="s">
        <v>97</v>
      </c>
      <c r="J78" s="43">
        <v>410</v>
      </c>
      <c r="K78" s="167"/>
    </row>
    <row r="79" spans="1:11" ht="26.25" x14ac:dyDescent="0.25">
      <c r="A79" s="163" t="s">
        <v>341</v>
      </c>
      <c r="B79" s="164">
        <v>650</v>
      </c>
      <c r="C79" s="57" t="s">
        <v>92</v>
      </c>
      <c r="D79" s="57" t="s">
        <v>81</v>
      </c>
      <c r="E79" s="57" t="s">
        <v>90</v>
      </c>
      <c r="F79" s="57" t="s">
        <v>103</v>
      </c>
      <c r="G79" s="57" t="s">
        <v>87</v>
      </c>
      <c r="H79" s="57" t="s">
        <v>196</v>
      </c>
      <c r="I79" s="57" t="s">
        <v>84</v>
      </c>
      <c r="J79" s="43">
        <f>J80</f>
        <v>876</v>
      </c>
      <c r="K79" s="167"/>
    </row>
    <row r="80" spans="1:11" ht="39" x14ac:dyDescent="0.25">
      <c r="A80" s="163" t="s">
        <v>264</v>
      </c>
      <c r="B80" s="164">
        <v>650</v>
      </c>
      <c r="C80" s="57" t="s">
        <v>92</v>
      </c>
      <c r="D80" s="57" t="s">
        <v>81</v>
      </c>
      <c r="E80" s="57" t="s">
        <v>90</v>
      </c>
      <c r="F80" s="57" t="s">
        <v>103</v>
      </c>
      <c r="G80" s="57" t="s">
        <v>87</v>
      </c>
      <c r="H80" s="57" t="s">
        <v>196</v>
      </c>
      <c r="I80" s="57" t="s">
        <v>229</v>
      </c>
      <c r="J80" s="43">
        <v>876</v>
      </c>
      <c r="K80" s="167"/>
    </row>
    <row r="81" spans="1:11" ht="25.5" x14ac:dyDescent="0.25">
      <c r="A81" s="160" t="s">
        <v>341</v>
      </c>
      <c r="B81" s="164">
        <v>650</v>
      </c>
      <c r="C81" s="137" t="s">
        <v>92</v>
      </c>
      <c r="D81" s="105" t="s">
        <v>81</v>
      </c>
      <c r="E81" s="105" t="s">
        <v>90</v>
      </c>
      <c r="F81" s="108" t="s">
        <v>343</v>
      </c>
      <c r="G81" s="108" t="s">
        <v>85</v>
      </c>
      <c r="H81" s="108" t="s">
        <v>196</v>
      </c>
      <c r="I81" s="105" t="s">
        <v>84</v>
      </c>
      <c r="J81" s="43">
        <f>J82</f>
        <v>1039.5</v>
      </c>
      <c r="K81" s="167"/>
    </row>
    <row r="82" spans="1:11" ht="25.5" x14ac:dyDescent="0.25">
      <c r="A82" s="160" t="s">
        <v>155</v>
      </c>
      <c r="B82" s="164">
        <v>650</v>
      </c>
      <c r="C82" s="137" t="s">
        <v>92</v>
      </c>
      <c r="D82" s="105" t="s">
        <v>81</v>
      </c>
      <c r="E82" s="105" t="s">
        <v>90</v>
      </c>
      <c r="F82" s="108" t="s">
        <v>343</v>
      </c>
      <c r="G82" s="108" t="s">
        <v>85</v>
      </c>
      <c r="H82" s="108" t="s">
        <v>196</v>
      </c>
      <c r="I82" s="105" t="s">
        <v>97</v>
      </c>
      <c r="J82" s="43">
        <v>1039.5</v>
      </c>
      <c r="K82" s="167"/>
    </row>
    <row r="83" spans="1:11" x14ac:dyDescent="0.25">
      <c r="A83" s="136" t="s">
        <v>71</v>
      </c>
      <c r="B83" s="166">
        <v>650</v>
      </c>
      <c r="C83" s="34" t="s">
        <v>92</v>
      </c>
      <c r="D83" s="34" t="s">
        <v>85</v>
      </c>
      <c r="E83" s="34" t="s">
        <v>82</v>
      </c>
      <c r="F83" s="34" t="s">
        <v>86</v>
      </c>
      <c r="G83" s="34" t="s">
        <v>82</v>
      </c>
      <c r="H83" s="34" t="s">
        <v>178</v>
      </c>
      <c r="I83" s="34" t="s">
        <v>84</v>
      </c>
      <c r="J83" s="30">
        <f>J84+J86+J88+J90</f>
        <v>9404.1</v>
      </c>
      <c r="K83" s="167"/>
    </row>
    <row r="84" spans="1:11" ht="64.5" x14ac:dyDescent="0.25">
      <c r="A84" s="107" t="s">
        <v>346</v>
      </c>
      <c r="B84" s="164">
        <v>650</v>
      </c>
      <c r="C84" s="57" t="s">
        <v>92</v>
      </c>
      <c r="D84" s="57" t="s">
        <v>85</v>
      </c>
      <c r="E84" s="57" t="s">
        <v>90</v>
      </c>
      <c r="F84" s="57" t="s">
        <v>88</v>
      </c>
      <c r="G84" s="57" t="s">
        <v>85</v>
      </c>
      <c r="H84" s="108" t="s">
        <v>345</v>
      </c>
      <c r="I84" s="57" t="s">
        <v>84</v>
      </c>
      <c r="J84" s="43">
        <f>J85</f>
        <v>15.8</v>
      </c>
      <c r="K84" s="167"/>
    </row>
    <row r="85" spans="1:11" ht="25.5" x14ac:dyDescent="0.25">
      <c r="A85" s="160" t="s">
        <v>155</v>
      </c>
      <c r="B85" s="164">
        <v>650</v>
      </c>
      <c r="C85" s="57" t="s">
        <v>92</v>
      </c>
      <c r="D85" s="57" t="s">
        <v>85</v>
      </c>
      <c r="E85" s="57" t="s">
        <v>90</v>
      </c>
      <c r="F85" s="57" t="s">
        <v>88</v>
      </c>
      <c r="G85" s="57" t="s">
        <v>85</v>
      </c>
      <c r="H85" s="108" t="s">
        <v>345</v>
      </c>
      <c r="I85" s="57" t="s">
        <v>97</v>
      </c>
      <c r="J85" s="43">
        <v>15.8</v>
      </c>
      <c r="K85" s="167"/>
    </row>
    <row r="86" spans="1:11" ht="51.75" x14ac:dyDescent="0.25">
      <c r="A86" s="107" t="s">
        <v>248</v>
      </c>
      <c r="B86" s="164">
        <v>650</v>
      </c>
      <c r="C86" s="109" t="s">
        <v>92</v>
      </c>
      <c r="D86" s="108" t="s">
        <v>85</v>
      </c>
      <c r="E86" s="108" t="s">
        <v>90</v>
      </c>
      <c r="F86" s="108" t="s">
        <v>88</v>
      </c>
      <c r="G86" s="108" t="s">
        <v>85</v>
      </c>
      <c r="H86" s="108" t="s">
        <v>249</v>
      </c>
      <c r="I86" s="57" t="s">
        <v>84</v>
      </c>
      <c r="J86" s="43">
        <f>J87</f>
        <v>300</v>
      </c>
      <c r="K86" s="167"/>
    </row>
    <row r="87" spans="1:11" ht="25.5" x14ac:dyDescent="0.25">
      <c r="A87" s="160" t="s">
        <v>155</v>
      </c>
      <c r="B87" s="164">
        <v>650</v>
      </c>
      <c r="C87" s="109" t="s">
        <v>92</v>
      </c>
      <c r="D87" s="108" t="s">
        <v>85</v>
      </c>
      <c r="E87" s="108" t="s">
        <v>90</v>
      </c>
      <c r="F87" s="108" t="s">
        <v>88</v>
      </c>
      <c r="G87" s="108" t="s">
        <v>85</v>
      </c>
      <c r="H87" s="108" t="s">
        <v>249</v>
      </c>
      <c r="I87" s="57" t="s">
        <v>97</v>
      </c>
      <c r="J87" s="43">
        <v>300</v>
      </c>
      <c r="K87" s="167"/>
    </row>
    <row r="88" spans="1:11" ht="26.25" x14ac:dyDescent="0.25">
      <c r="A88" s="163" t="s">
        <v>341</v>
      </c>
      <c r="B88" s="164">
        <v>650</v>
      </c>
      <c r="C88" s="57" t="s">
        <v>92</v>
      </c>
      <c r="D88" s="57" t="s">
        <v>85</v>
      </c>
      <c r="E88" s="57" t="s">
        <v>90</v>
      </c>
      <c r="F88" s="57" t="s">
        <v>103</v>
      </c>
      <c r="G88" s="57" t="s">
        <v>87</v>
      </c>
      <c r="H88" s="57" t="s">
        <v>196</v>
      </c>
      <c r="I88" s="57" t="s">
        <v>84</v>
      </c>
      <c r="J88" s="43">
        <f>J89</f>
        <v>2648.9</v>
      </c>
      <c r="K88" s="167"/>
    </row>
    <row r="89" spans="1:11" ht="39" x14ac:dyDescent="0.25">
      <c r="A89" s="163" t="s">
        <v>264</v>
      </c>
      <c r="B89" s="164">
        <v>650</v>
      </c>
      <c r="C89" s="57" t="s">
        <v>92</v>
      </c>
      <c r="D89" s="57" t="s">
        <v>85</v>
      </c>
      <c r="E89" s="57" t="s">
        <v>90</v>
      </c>
      <c r="F89" s="57" t="s">
        <v>103</v>
      </c>
      <c r="G89" s="57" t="s">
        <v>87</v>
      </c>
      <c r="H89" s="57" t="s">
        <v>196</v>
      </c>
      <c r="I89" s="57" t="s">
        <v>229</v>
      </c>
      <c r="J89" s="43">
        <v>2648.9</v>
      </c>
      <c r="K89" s="167"/>
    </row>
    <row r="90" spans="1:11" ht="64.5" x14ac:dyDescent="0.25">
      <c r="A90" s="107" t="s">
        <v>267</v>
      </c>
      <c r="B90" s="164">
        <v>650</v>
      </c>
      <c r="C90" s="138" t="s">
        <v>92</v>
      </c>
      <c r="D90" s="139" t="s">
        <v>85</v>
      </c>
      <c r="E90" s="105" t="s">
        <v>190</v>
      </c>
      <c r="F90" s="137" t="s">
        <v>98</v>
      </c>
      <c r="G90" s="137" t="s">
        <v>81</v>
      </c>
      <c r="H90" s="137" t="s">
        <v>266</v>
      </c>
      <c r="I90" s="32" t="s">
        <v>84</v>
      </c>
      <c r="J90" s="43">
        <f>J91</f>
        <v>6439.4</v>
      </c>
      <c r="K90" s="167"/>
    </row>
    <row r="91" spans="1:11" x14ac:dyDescent="0.25">
      <c r="A91" s="135" t="s">
        <v>108</v>
      </c>
      <c r="B91" s="164">
        <v>650</v>
      </c>
      <c r="C91" s="138" t="s">
        <v>92</v>
      </c>
      <c r="D91" s="139" t="s">
        <v>85</v>
      </c>
      <c r="E91" s="105" t="s">
        <v>190</v>
      </c>
      <c r="F91" s="137" t="s">
        <v>98</v>
      </c>
      <c r="G91" s="137" t="s">
        <v>81</v>
      </c>
      <c r="H91" s="137" t="s">
        <v>266</v>
      </c>
      <c r="I91" s="32" t="s">
        <v>236</v>
      </c>
      <c r="J91" s="43">
        <v>6439.4</v>
      </c>
      <c r="K91" s="167"/>
    </row>
    <row r="92" spans="1:11" x14ac:dyDescent="0.25">
      <c r="A92" s="136" t="s">
        <v>72</v>
      </c>
      <c r="B92" s="166">
        <v>650</v>
      </c>
      <c r="C92" s="34" t="s">
        <v>92</v>
      </c>
      <c r="D92" s="34" t="s">
        <v>89</v>
      </c>
      <c r="E92" s="34" t="s">
        <v>82</v>
      </c>
      <c r="F92" s="34" t="s">
        <v>86</v>
      </c>
      <c r="G92" s="34" t="s">
        <v>82</v>
      </c>
      <c r="H92" s="34" t="s">
        <v>178</v>
      </c>
      <c r="I92" s="34" t="s">
        <v>84</v>
      </c>
      <c r="J92" s="30">
        <f>J93+J95</f>
        <v>1141.7</v>
      </c>
      <c r="K92" s="167"/>
    </row>
    <row r="93" spans="1:11" ht="23.25" x14ac:dyDescent="0.25">
      <c r="A93" s="107" t="s">
        <v>219</v>
      </c>
      <c r="B93" s="164">
        <v>650</v>
      </c>
      <c r="C93" s="57" t="s">
        <v>92</v>
      </c>
      <c r="D93" s="57" t="s">
        <v>89</v>
      </c>
      <c r="E93" s="57" t="s">
        <v>221</v>
      </c>
      <c r="F93" s="57" t="s">
        <v>98</v>
      </c>
      <c r="G93" s="57" t="s">
        <v>85</v>
      </c>
      <c r="H93" s="57" t="s">
        <v>196</v>
      </c>
      <c r="I93" s="32" t="s">
        <v>84</v>
      </c>
      <c r="J93" s="31">
        <f>J94</f>
        <v>691.7</v>
      </c>
      <c r="K93" s="167"/>
    </row>
    <row r="94" spans="1:11" ht="26.25" x14ac:dyDescent="0.25">
      <c r="A94" s="107" t="s">
        <v>155</v>
      </c>
      <c r="B94" s="164">
        <v>650</v>
      </c>
      <c r="C94" s="32" t="s">
        <v>92</v>
      </c>
      <c r="D94" s="32" t="s">
        <v>89</v>
      </c>
      <c r="E94" s="57" t="s">
        <v>221</v>
      </c>
      <c r="F94" s="57" t="s">
        <v>98</v>
      </c>
      <c r="G94" s="57" t="s">
        <v>85</v>
      </c>
      <c r="H94" s="57" t="s">
        <v>196</v>
      </c>
      <c r="I94" s="32" t="s">
        <v>97</v>
      </c>
      <c r="J94" s="31">
        <v>691.7</v>
      </c>
      <c r="K94" s="167"/>
    </row>
    <row r="95" spans="1:11" x14ac:dyDescent="0.25">
      <c r="A95" s="107" t="s">
        <v>219</v>
      </c>
      <c r="B95" s="164">
        <v>650</v>
      </c>
      <c r="C95" s="32" t="s">
        <v>92</v>
      </c>
      <c r="D95" s="32" t="s">
        <v>89</v>
      </c>
      <c r="E95" s="32" t="s">
        <v>231</v>
      </c>
      <c r="F95" s="32" t="s">
        <v>86</v>
      </c>
      <c r="G95" s="32" t="s">
        <v>81</v>
      </c>
      <c r="H95" s="32" t="s">
        <v>196</v>
      </c>
      <c r="I95" s="32" t="s">
        <v>84</v>
      </c>
      <c r="J95" s="31">
        <f>J96</f>
        <v>450</v>
      </c>
      <c r="K95" s="167"/>
    </row>
    <row r="96" spans="1:11" ht="26.25" x14ac:dyDescent="0.25">
      <c r="A96" s="107" t="s">
        <v>155</v>
      </c>
      <c r="B96" s="164">
        <v>650</v>
      </c>
      <c r="C96" s="32" t="s">
        <v>92</v>
      </c>
      <c r="D96" s="32" t="s">
        <v>89</v>
      </c>
      <c r="E96" s="32" t="s">
        <v>231</v>
      </c>
      <c r="F96" s="32" t="s">
        <v>86</v>
      </c>
      <c r="G96" s="32" t="s">
        <v>81</v>
      </c>
      <c r="H96" s="32" t="s">
        <v>196</v>
      </c>
      <c r="I96" s="32" t="s">
        <v>97</v>
      </c>
      <c r="J96" s="31">
        <v>450</v>
      </c>
      <c r="K96" s="167"/>
    </row>
    <row r="97" spans="1:11" x14ac:dyDescent="0.25">
      <c r="A97" s="146" t="s">
        <v>348</v>
      </c>
      <c r="B97" s="165">
        <v>650</v>
      </c>
      <c r="C97" s="145" t="s">
        <v>93</v>
      </c>
      <c r="D97" s="142" t="s">
        <v>82</v>
      </c>
      <c r="E97" s="142" t="s">
        <v>82</v>
      </c>
      <c r="F97" s="142" t="s">
        <v>86</v>
      </c>
      <c r="G97" s="142" t="s">
        <v>82</v>
      </c>
      <c r="H97" s="142" t="s">
        <v>178</v>
      </c>
      <c r="I97" s="142" t="s">
        <v>84</v>
      </c>
      <c r="J97" s="38">
        <f t="shared" ref="J97" si="1">J98</f>
        <v>50</v>
      </c>
      <c r="K97" s="167"/>
    </row>
    <row r="98" spans="1:11" x14ac:dyDescent="0.25">
      <c r="A98" s="134" t="s">
        <v>349</v>
      </c>
      <c r="B98" s="166">
        <v>650</v>
      </c>
      <c r="C98" s="143" t="s">
        <v>93</v>
      </c>
      <c r="D98" s="144" t="s">
        <v>81</v>
      </c>
      <c r="E98" s="144" t="s">
        <v>82</v>
      </c>
      <c r="F98" s="144" t="s">
        <v>86</v>
      </c>
      <c r="G98" s="144" t="s">
        <v>82</v>
      </c>
      <c r="H98" s="144" t="s">
        <v>178</v>
      </c>
      <c r="I98" s="144" t="s">
        <v>84</v>
      </c>
      <c r="J98" s="30">
        <f>J99</f>
        <v>50</v>
      </c>
      <c r="K98" s="167"/>
    </row>
    <row r="99" spans="1:11" x14ac:dyDescent="0.25">
      <c r="A99" s="107" t="s">
        <v>353</v>
      </c>
      <c r="B99" s="164">
        <v>650</v>
      </c>
      <c r="C99" s="138" t="s">
        <v>93</v>
      </c>
      <c r="D99" s="139" t="s">
        <v>81</v>
      </c>
      <c r="E99" s="139" t="s">
        <v>89</v>
      </c>
      <c r="F99" s="139" t="s">
        <v>343</v>
      </c>
      <c r="G99" s="139" t="s">
        <v>81</v>
      </c>
      <c r="H99" s="139" t="s">
        <v>209</v>
      </c>
      <c r="I99" s="139" t="s">
        <v>84</v>
      </c>
      <c r="J99" s="31">
        <f>J100</f>
        <v>50</v>
      </c>
      <c r="K99" s="167"/>
    </row>
    <row r="100" spans="1:11" ht="26.25" x14ac:dyDescent="0.25">
      <c r="A100" s="107" t="s">
        <v>155</v>
      </c>
      <c r="B100" s="164">
        <v>650</v>
      </c>
      <c r="C100" s="138" t="s">
        <v>93</v>
      </c>
      <c r="D100" s="139" t="s">
        <v>81</v>
      </c>
      <c r="E100" s="139" t="s">
        <v>89</v>
      </c>
      <c r="F100" s="139" t="s">
        <v>343</v>
      </c>
      <c r="G100" s="139" t="s">
        <v>81</v>
      </c>
      <c r="H100" s="139" t="s">
        <v>209</v>
      </c>
      <c r="I100" s="139" t="s">
        <v>97</v>
      </c>
      <c r="J100" s="31">
        <v>50</v>
      </c>
      <c r="K100" s="167"/>
    </row>
    <row r="101" spans="1:11" x14ac:dyDescent="0.25">
      <c r="A101" s="157" t="s">
        <v>73</v>
      </c>
      <c r="B101" s="165">
        <v>650</v>
      </c>
      <c r="C101" s="62" t="s">
        <v>197</v>
      </c>
      <c r="D101" s="62" t="s">
        <v>82</v>
      </c>
      <c r="E101" s="62" t="s">
        <v>82</v>
      </c>
      <c r="F101" s="62" t="s">
        <v>86</v>
      </c>
      <c r="G101" s="62" t="s">
        <v>82</v>
      </c>
      <c r="H101" s="62" t="s">
        <v>178</v>
      </c>
      <c r="I101" s="62" t="s">
        <v>84</v>
      </c>
      <c r="J101" s="38">
        <f>J102</f>
        <v>180</v>
      </c>
      <c r="K101" s="167"/>
    </row>
    <row r="102" spans="1:11" x14ac:dyDescent="0.25">
      <c r="A102" s="134" t="s">
        <v>74</v>
      </c>
      <c r="B102" s="166">
        <v>650</v>
      </c>
      <c r="C102" s="34" t="s">
        <v>197</v>
      </c>
      <c r="D102" s="34" t="s">
        <v>81</v>
      </c>
      <c r="E102" s="34" t="s">
        <v>82</v>
      </c>
      <c r="F102" s="34" t="s">
        <v>86</v>
      </c>
      <c r="G102" s="34" t="s">
        <v>82</v>
      </c>
      <c r="H102" s="34" t="s">
        <v>178</v>
      </c>
      <c r="I102" s="34" t="s">
        <v>84</v>
      </c>
      <c r="J102" s="30">
        <f>J103</f>
        <v>180</v>
      </c>
      <c r="K102" s="167"/>
    </row>
    <row r="103" spans="1:11" x14ac:dyDescent="0.25">
      <c r="A103" s="107" t="s">
        <v>55</v>
      </c>
      <c r="B103" s="164">
        <v>650</v>
      </c>
      <c r="C103" s="32" t="s">
        <v>197</v>
      </c>
      <c r="D103" s="32" t="s">
        <v>81</v>
      </c>
      <c r="E103" s="32" t="s">
        <v>315</v>
      </c>
      <c r="F103" s="32" t="s">
        <v>88</v>
      </c>
      <c r="G103" s="32" t="s">
        <v>89</v>
      </c>
      <c r="H103" s="32" t="s">
        <v>209</v>
      </c>
      <c r="I103" s="32" t="s">
        <v>84</v>
      </c>
      <c r="J103" s="31">
        <f>J104</f>
        <v>180</v>
      </c>
      <c r="K103" s="167"/>
    </row>
    <row r="104" spans="1:11" ht="26.25" x14ac:dyDescent="0.25">
      <c r="A104" s="107" t="s">
        <v>76</v>
      </c>
      <c r="B104" s="164">
        <v>650</v>
      </c>
      <c r="C104" s="32" t="s">
        <v>197</v>
      </c>
      <c r="D104" s="32" t="s">
        <v>81</v>
      </c>
      <c r="E104" s="32" t="s">
        <v>315</v>
      </c>
      <c r="F104" s="32" t="s">
        <v>88</v>
      </c>
      <c r="G104" s="32" t="s">
        <v>89</v>
      </c>
      <c r="H104" s="32" t="s">
        <v>209</v>
      </c>
      <c r="I104" s="32" t="s">
        <v>234</v>
      </c>
      <c r="J104" s="31">
        <v>180</v>
      </c>
      <c r="K104" s="167"/>
    </row>
    <row r="105" spans="1:11" x14ac:dyDescent="0.25">
      <c r="A105" s="146" t="s">
        <v>354</v>
      </c>
      <c r="B105" s="165">
        <v>650</v>
      </c>
      <c r="C105" s="145" t="s">
        <v>189</v>
      </c>
      <c r="D105" s="142" t="s">
        <v>82</v>
      </c>
      <c r="E105" s="142" t="s">
        <v>82</v>
      </c>
      <c r="F105" s="142" t="s">
        <v>86</v>
      </c>
      <c r="G105" s="142" t="s">
        <v>82</v>
      </c>
      <c r="H105" s="142" t="s">
        <v>178</v>
      </c>
      <c r="I105" s="145" t="s">
        <v>84</v>
      </c>
      <c r="J105" s="38">
        <f t="shared" ref="J105" si="2">J106</f>
        <v>60</v>
      </c>
      <c r="K105" s="167"/>
    </row>
    <row r="106" spans="1:11" x14ac:dyDescent="0.25">
      <c r="A106" s="134" t="s">
        <v>355</v>
      </c>
      <c r="B106" s="166">
        <v>650</v>
      </c>
      <c r="C106" s="147" t="s">
        <v>189</v>
      </c>
      <c r="D106" s="144" t="s">
        <v>81</v>
      </c>
      <c r="E106" s="144" t="s">
        <v>82</v>
      </c>
      <c r="F106" s="144" t="s">
        <v>86</v>
      </c>
      <c r="G106" s="144" t="s">
        <v>82</v>
      </c>
      <c r="H106" s="144" t="s">
        <v>178</v>
      </c>
      <c r="I106" s="143" t="s">
        <v>84</v>
      </c>
      <c r="J106" s="30">
        <f>J107</f>
        <v>60</v>
      </c>
      <c r="K106" s="167"/>
    </row>
    <row r="107" spans="1:11" ht="26.25" x14ac:dyDescent="0.25">
      <c r="A107" s="107" t="s">
        <v>341</v>
      </c>
      <c r="B107" s="164">
        <v>650</v>
      </c>
      <c r="C107" s="148" t="s">
        <v>189</v>
      </c>
      <c r="D107" s="139" t="s">
        <v>81</v>
      </c>
      <c r="E107" s="139" t="s">
        <v>87</v>
      </c>
      <c r="F107" s="139" t="s">
        <v>88</v>
      </c>
      <c r="G107" s="139" t="s">
        <v>81</v>
      </c>
      <c r="H107" s="139" t="s">
        <v>196</v>
      </c>
      <c r="I107" s="138" t="s">
        <v>84</v>
      </c>
      <c r="J107" s="31">
        <f>J108</f>
        <v>60</v>
      </c>
      <c r="K107" s="167"/>
    </row>
    <row r="108" spans="1:11" ht="26.25" x14ac:dyDescent="0.25">
      <c r="A108" s="107" t="s">
        <v>155</v>
      </c>
      <c r="B108" s="164">
        <v>650</v>
      </c>
      <c r="C108" s="148" t="s">
        <v>189</v>
      </c>
      <c r="D108" s="139" t="s">
        <v>81</v>
      </c>
      <c r="E108" s="139" t="s">
        <v>87</v>
      </c>
      <c r="F108" s="139" t="s">
        <v>88</v>
      </c>
      <c r="G108" s="139" t="s">
        <v>81</v>
      </c>
      <c r="H108" s="139" t="s">
        <v>196</v>
      </c>
      <c r="I108" s="139" t="s">
        <v>97</v>
      </c>
      <c r="J108" s="31">
        <v>60</v>
      </c>
      <c r="K108" s="167"/>
    </row>
    <row r="109" spans="1:11" x14ac:dyDescent="0.25">
      <c r="A109" s="161" t="s">
        <v>78</v>
      </c>
      <c r="B109" s="164"/>
      <c r="C109" s="70"/>
      <c r="D109" s="70"/>
      <c r="E109" s="32"/>
      <c r="F109" s="32"/>
      <c r="G109" s="32"/>
      <c r="H109" s="32"/>
      <c r="I109" s="70"/>
      <c r="J109" s="30">
        <f>J11+J46+J50+J57+J75+J101+J97+J105</f>
        <v>61084.9</v>
      </c>
      <c r="K109" s="30">
        <f>K11+K46+K50+K57+K75+K101+K97+K105</f>
        <v>881</v>
      </c>
    </row>
  </sheetData>
  <mergeCells count="12">
    <mergeCell ref="K7:K8"/>
    <mergeCell ref="B7:B8"/>
    <mergeCell ref="A6:K6"/>
    <mergeCell ref="A1:A3"/>
    <mergeCell ref="J7:J8"/>
    <mergeCell ref="A7:A8"/>
    <mergeCell ref="C7:C8"/>
    <mergeCell ref="D7:D8"/>
    <mergeCell ref="E7:H7"/>
    <mergeCell ref="I7:I8"/>
    <mergeCell ref="G1:K3"/>
    <mergeCell ref="A4:K4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 12</vt:lpstr>
      <vt:lpstr>Приложение 15</vt:lpstr>
      <vt:lpstr>Приложение 16</vt:lpstr>
      <vt:lpstr>Приложение 17</vt:lpstr>
      <vt:lpstr>Приложение 18</vt:lpstr>
      <vt:lpstr>Приложение 19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2015-12-21T11:18:01Z</cp:lastPrinted>
  <dcterms:created xsi:type="dcterms:W3CDTF">2014-11-05T03:19:02Z</dcterms:created>
  <dcterms:modified xsi:type="dcterms:W3CDTF">2016-11-30T12:49:38Z</dcterms:modified>
</cp:coreProperties>
</file>