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525" activeTab="1"/>
  </bookViews>
  <sheets>
    <sheet name="Приложение 1" sheetId="1" r:id="rId1"/>
    <sheet name="Приложение 2" sheetId="2" r:id="rId2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/>
  <c r="G31" i="2"/>
  <c r="H31"/>
  <c r="I31"/>
  <c r="J31"/>
  <c r="K31"/>
  <c r="L31"/>
  <c r="M31"/>
  <c r="G32"/>
  <c r="H32"/>
  <c r="I32"/>
  <c r="J32"/>
  <c r="K32"/>
  <c r="L32"/>
  <c r="M32"/>
  <c r="F32"/>
  <c r="F31"/>
  <c r="M27"/>
  <c r="L27"/>
  <c r="K27"/>
  <c r="J27"/>
  <c r="I27"/>
  <c r="H27"/>
  <c r="G27"/>
  <c r="F27"/>
  <c r="M24"/>
  <c r="L24"/>
  <c r="K24"/>
  <c r="J24"/>
  <c r="I24"/>
  <c r="H24"/>
  <c r="G24"/>
  <c r="F24"/>
  <c r="E29"/>
  <c r="E28"/>
  <c r="E26"/>
  <c r="E25"/>
  <c r="M21"/>
  <c r="L21"/>
  <c r="K21"/>
  <c r="J21"/>
  <c r="I21"/>
  <c r="H21"/>
  <c r="G21"/>
  <c r="F21"/>
  <c r="E23"/>
  <c r="E22"/>
  <c r="E27" l="1"/>
  <c r="E24"/>
  <c r="E21"/>
  <c r="L12" i="1"/>
  <c r="J60" i="2"/>
  <c r="F60"/>
  <c r="G56"/>
  <c r="G59" s="1"/>
  <c r="H56"/>
  <c r="H59" s="1"/>
  <c r="I56"/>
  <c r="I59" s="1"/>
  <c r="J56"/>
  <c r="J59" s="1"/>
  <c r="K56"/>
  <c r="K59" s="1"/>
  <c r="L56"/>
  <c r="L59" s="1"/>
  <c r="M56"/>
  <c r="M59" s="1"/>
  <c r="G57"/>
  <c r="G60" s="1"/>
  <c r="H57"/>
  <c r="I57"/>
  <c r="I60" s="1"/>
  <c r="J57"/>
  <c r="K57"/>
  <c r="K60" s="1"/>
  <c r="L57"/>
  <c r="L60" s="1"/>
  <c r="M57"/>
  <c r="M60" s="1"/>
  <c r="F57"/>
  <c r="F56"/>
  <c r="F55" s="1"/>
  <c r="I55"/>
  <c r="M52"/>
  <c r="L52"/>
  <c r="K52"/>
  <c r="J52"/>
  <c r="I52"/>
  <c r="H52"/>
  <c r="G52"/>
  <c r="F52"/>
  <c r="E54"/>
  <c r="E53"/>
  <c r="F43"/>
  <c r="L55" l="1"/>
  <c r="F59"/>
  <c r="E59" s="1"/>
  <c r="H55"/>
  <c r="J58"/>
  <c r="K58"/>
  <c r="G58"/>
  <c r="M58"/>
  <c r="E60"/>
  <c r="I58"/>
  <c r="L58"/>
  <c r="H60"/>
  <c r="H58" s="1"/>
  <c r="F58"/>
  <c r="J55"/>
  <c r="M55"/>
  <c r="K55"/>
  <c r="E52"/>
  <c r="E56"/>
  <c r="G55"/>
  <c r="E57"/>
  <c r="G45"/>
  <c r="G48" s="1"/>
  <c r="H45"/>
  <c r="H48" s="1"/>
  <c r="I45"/>
  <c r="I48" s="1"/>
  <c r="J45"/>
  <c r="J48" s="1"/>
  <c r="K45"/>
  <c r="K48" s="1"/>
  <c r="L45"/>
  <c r="L48" s="1"/>
  <c r="M45"/>
  <c r="M48" s="1"/>
  <c r="F45"/>
  <c r="F48" s="1"/>
  <c r="E58" l="1"/>
  <c r="E55"/>
  <c r="E48"/>
  <c r="E45"/>
  <c r="E42"/>
  <c r="E39"/>
  <c r="F41"/>
  <c r="J30"/>
  <c r="M30"/>
  <c r="G30"/>
  <c r="K30"/>
  <c r="F30"/>
  <c r="F34"/>
  <c r="F62" s="1"/>
  <c r="G34"/>
  <c r="G62" s="1"/>
  <c r="H34"/>
  <c r="H62" s="1"/>
  <c r="I34"/>
  <c r="I62" s="1"/>
  <c r="K34"/>
  <c r="K62" s="1"/>
  <c r="L34"/>
  <c r="L62" s="1"/>
  <c r="E31"/>
  <c r="L30"/>
  <c r="I30"/>
  <c r="H30"/>
  <c r="M18"/>
  <c r="L18"/>
  <c r="K18"/>
  <c r="J18"/>
  <c r="I18"/>
  <c r="H18"/>
  <c r="G18"/>
  <c r="F18"/>
  <c r="M15"/>
  <c r="L15"/>
  <c r="K15"/>
  <c r="J15"/>
  <c r="I15"/>
  <c r="H15"/>
  <c r="G15"/>
  <c r="F15"/>
  <c r="G12"/>
  <c r="H12"/>
  <c r="I12"/>
  <c r="J12"/>
  <c r="K12"/>
  <c r="L12"/>
  <c r="M12"/>
  <c r="F12"/>
  <c r="E20"/>
  <c r="E19"/>
  <c r="E16"/>
  <c r="E13"/>
  <c r="E18" l="1"/>
  <c r="M34"/>
  <c r="M62" s="1"/>
  <c r="J34"/>
  <c r="J62" s="1"/>
  <c r="E30"/>
  <c r="L11" i="1"/>
  <c r="E17" i="2"/>
  <c r="E34" l="1"/>
  <c r="E62"/>
  <c r="E15"/>
  <c r="H35"/>
  <c r="E32"/>
  <c r="E14"/>
  <c r="E40"/>
  <c r="E43"/>
  <c r="G46"/>
  <c r="H46"/>
  <c r="I46"/>
  <c r="I44" s="1"/>
  <c r="J46"/>
  <c r="J44" s="1"/>
  <c r="K46"/>
  <c r="L46"/>
  <c r="M46"/>
  <c r="M44" s="1"/>
  <c r="F46"/>
  <c r="I41"/>
  <c r="H41"/>
  <c r="G41"/>
  <c r="G38"/>
  <c r="H38"/>
  <c r="I38"/>
  <c r="F38"/>
  <c r="G35"/>
  <c r="I35"/>
  <c r="L9" i="1"/>
  <c r="L10"/>
  <c r="L8"/>
  <c r="G33" i="2" l="1"/>
  <c r="H33"/>
  <c r="H63"/>
  <c r="H61" s="1"/>
  <c r="I33"/>
  <c r="G49"/>
  <c r="G47" s="1"/>
  <c r="G44"/>
  <c r="L49"/>
  <c r="L47" s="1"/>
  <c r="L44"/>
  <c r="H49"/>
  <c r="H47" s="1"/>
  <c r="H44"/>
  <c r="K49"/>
  <c r="K47" s="1"/>
  <c r="K44"/>
  <c r="F49"/>
  <c r="F44"/>
  <c r="I49"/>
  <c r="I47" s="1"/>
  <c r="M49"/>
  <c r="M47" s="1"/>
  <c r="J49"/>
  <c r="J47" s="1"/>
  <c r="E46"/>
  <c r="F35"/>
  <c r="E12"/>
  <c r="I63" l="1"/>
  <c r="G63"/>
  <c r="G61" s="1"/>
  <c r="E44"/>
  <c r="F63"/>
  <c r="F61" s="1"/>
  <c r="F47"/>
  <c r="I61"/>
  <c r="F33"/>
  <c r="E49"/>
  <c r="E47"/>
  <c r="M35" l="1"/>
  <c r="M63" s="1"/>
  <c r="L35"/>
  <c r="L63" s="1"/>
  <c r="K35"/>
  <c r="J35"/>
  <c r="J63" s="1"/>
  <c r="J41"/>
  <c r="K41"/>
  <c r="K38" s="1"/>
  <c r="L41"/>
  <c r="L38" s="1"/>
  <c r="M41"/>
  <c r="M38" s="1"/>
  <c r="K33" l="1"/>
  <c r="K63"/>
  <c r="K61" s="1"/>
  <c r="M61"/>
  <c r="M33"/>
  <c r="L61"/>
  <c r="L33"/>
  <c r="J61"/>
  <c r="J33"/>
  <c r="J38"/>
  <c r="E38" s="1"/>
  <c r="E41"/>
  <c r="E35"/>
  <c r="E61" l="1"/>
  <c r="E33"/>
  <c r="E63"/>
</calcChain>
</file>

<file path=xl/sharedStrings.xml><?xml version="1.0" encoding="utf-8"?>
<sst xmlns="http://schemas.openxmlformats.org/spreadsheetml/2006/main" count="129" uniqueCount="69">
  <si>
    <t>Целевые показатели и (или) индикаторы муниципальной  программы</t>
  </si>
  <si>
    <t>№ п/п</t>
  </si>
  <si>
    <t>Наименование муниципальных показателей и (или) индикаторов</t>
  </si>
  <si>
    <t>Базовое значение целевого показателя и (или) индикатора на начало реализации программы</t>
  </si>
  <si>
    <t>Значение целевого показателя и (или) индикатора) на момент окончания  действия программы</t>
  </si>
  <si>
    <t>2019г.</t>
  </si>
  <si>
    <t>2020г.</t>
  </si>
  <si>
    <t>2021г.</t>
  </si>
  <si>
    <t>2022г.</t>
  </si>
  <si>
    <t>2023г.</t>
  </si>
  <si>
    <t>2024г.</t>
  </si>
  <si>
    <t>2025г.</t>
  </si>
  <si>
    <t>Значения целевого показателя и (или) индикатора по годам</t>
  </si>
  <si>
    <t>№№ п/п</t>
  </si>
  <si>
    <t>Наименование мероприятия программы</t>
  </si>
  <si>
    <t xml:space="preserve">Ответственный исполнитель (соисполнитель) </t>
  </si>
  <si>
    <t>Источники финансирования</t>
  </si>
  <si>
    <t>всего</t>
  </si>
  <si>
    <t>в том числе:</t>
  </si>
  <si>
    <t>1.1.</t>
  </si>
  <si>
    <t>Итого по задаче 1</t>
  </si>
  <si>
    <t>Всего</t>
  </si>
  <si>
    <t>Итого по основному мероприятию 1</t>
  </si>
  <si>
    <t>2.1.</t>
  </si>
  <si>
    <t>2.2.</t>
  </si>
  <si>
    <t>Итого по задаче 2</t>
  </si>
  <si>
    <t>Итого по основному мероприятию 2</t>
  </si>
  <si>
    <t>ПЕРЕЧЕНЬ программных мероприятий муниципальной программы сельского поселения Саранпауль</t>
  </si>
  <si>
    <t>2026-2030г.г.</t>
  </si>
  <si>
    <t>Количество замененных ламп и светильников уличного освещения, шт.</t>
  </si>
  <si>
    <t>Объем вывезенного мусора с территории с.Саранпауль и п.Сосьва, м3.</t>
  </si>
  <si>
    <t>Улучшение экологической обстановки и создание среды, комфортной для проживания жителей поселения (сокращение несанкционированных свалок), ед.</t>
  </si>
  <si>
    <t>Цель 1. Создание комфортных условий для проживания населения на территории сельского поселения Саранпауль, отвечающих экологическим, санитарно-гигиеническим и безопасным условиям</t>
  </si>
  <si>
    <r>
      <t>Задача 1:</t>
    </r>
    <r>
      <rPr>
        <sz val="11"/>
        <color rgb="FF000000"/>
        <rFont val="Times New Roman"/>
        <family val="1"/>
        <charset val="204"/>
      </rPr>
      <t xml:space="preserve"> С</t>
    </r>
    <r>
      <rPr>
        <sz val="11"/>
        <color theme="1"/>
        <rFont val="Times New Roman"/>
        <family val="1"/>
        <charset val="204"/>
      </rPr>
      <t>оздание благоприятных условий для проживания и отдыха  жителей</t>
    </r>
  </si>
  <si>
    <t>Основное мероприятие 1: «Мероприятия по благоустройству территории сельского поселения Саранпауль»</t>
  </si>
  <si>
    <t>Услуги по сбору и вывозу мусора с территории с.Саранпауль и п.Сосьва</t>
  </si>
  <si>
    <t>Бюджет сельского поселения</t>
  </si>
  <si>
    <r>
      <t>Задача 2:</t>
    </r>
    <r>
      <rPr>
        <sz val="11"/>
        <color rgb="FF000000"/>
        <rFont val="Times New Roman"/>
        <family val="1"/>
        <charset val="204"/>
      </rPr>
      <t xml:space="preserve"> Содержание сетей уличного освещения</t>
    </r>
  </si>
  <si>
    <t>Основное мероприятие 2: «Содержание и техническое обслуживание сетей уличного освещения сельского поселения Саранпауль»</t>
  </si>
  <si>
    <t>Электроэнергия для нужд уличного освещения</t>
  </si>
  <si>
    <t>Администрации сельского поселения Саранпауль</t>
  </si>
  <si>
    <t>Приобретение и замена ламп, приобретение, замена и установка светильников</t>
  </si>
  <si>
    <t xml:space="preserve">Итого по программе </t>
  </si>
  <si>
    <t>Финансовые затраты на реализацию (тыс. рублей)</t>
  </si>
  <si>
    <t>1)Администрация сельского поселения Саранпауль; 2)МКУ «ХЭС сп.Саранпауль».</t>
  </si>
  <si>
    <t>Приложение 2
к муниципальной программе 
 «Благоустройство сельского поселения Саранпауль»</t>
  </si>
  <si>
    <t>Приложение 1
к муниципальной программе 
 «Благоустройство сельского поселения Саранпауль»</t>
  </si>
  <si>
    <t>1.2.</t>
  </si>
  <si>
    <t xml:space="preserve">Транспортные услуги  для осуществления пассажирских перевозок автомобильным транспортом общего пользования в сельском поселении  Саранпауль по установленному маршруту  </t>
  </si>
  <si>
    <t>Количество действующих маршрутов, ед.</t>
  </si>
  <si>
    <t>Бюджет округа</t>
  </si>
  <si>
    <t>1.3.</t>
  </si>
  <si>
    <t>Организация деятельности по обращению с твердыми коммунальными отходами</t>
  </si>
  <si>
    <t xml:space="preserve">Мероприятия по предупреждению и ликвидации болезней животных, их лечению, защите населения от болезней, общих для человека и животных </t>
  </si>
  <si>
    <t>Итого по задаче 3</t>
  </si>
  <si>
    <t>Итого по основному мероприятию 3</t>
  </si>
  <si>
    <t>Основное мероприятие 3: «Мероприятия по предупреждению и ликвидации болезней животных, их лечению, защите населения от болезней, общих для человека и животных»</t>
  </si>
  <si>
    <r>
      <t>Задача 3:</t>
    </r>
    <r>
      <rPr>
        <sz val="11"/>
        <color rgb="FF000000"/>
        <rFont val="Times New Roman"/>
        <family val="1"/>
        <charset val="204"/>
      </rPr>
      <t xml:space="preserve"> Защита населения от болезней общих для человека и животных</t>
    </r>
  </si>
  <si>
    <t>Количество проведенных мероприятий по предупреждению и ликвидации болезней животных, их лечению, защите населения от болезней, общих для человека и животных , ед.</t>
  </si>
  <si>
    <t>3.1.</t>
  </si>
  <si>
    <t>1.4.</t>
  </si>
  <si>
    <t>Услуги по расчистке участка под детскую площадку в п. Сосьва по ул. Грибная, 16</t>
  </si>
  <si>
    <t>1.5.</t>
  </si>
  <si>
    <t>1.6.</t>
  </si>
  <si>
    <t>Установка детской площадки на площади около Дома культуры в д. Щекурья</t>
  </si>
  <si>
    <t>Приобретение ограждения для детской площадки в п. Сосьва по ул. Грибная, 16</t>
  </si>
  <si>
    <t>Количество установленных детских площадок, ед.</t>
  </si>
  <si>
    <t>Приложение 1 к постановлению   от 27.012022г. № 07</t>
  </si>
  <si>
    <t xml:space="preserve">Приложение 2 к постановлению  от 27.01.2022г. № 07 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</si>
</sst>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0" fillId="0" borderId="6" xfId="0" applyFill="1" applyBorder="1" applyAlignment="1">
      <alignment horizontal="justify" vertical="center" wrapText="1"/>
    </xf>
    <xf numFmtId="0" fontId="0" fillId="0" borderId="4" xfId="0" applyFill="1" applyBorder="1" applyAlignment="1">
      <alignment horizontal="justify" vertical="center" wrapText="1"/>
    </xf>
    <xf numFmtId="0" fontId="0" fillId="0" borderId="6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"/>
  <sheetViews>
    <sheetView topLeftCell="A6" workbookViewId="0">
      <selection sqref="A1:L13"/>
    </sheetView>
  </sheetViews>
  <sheetFormatPr defaultRowHeight="15"/>
  <cols>
    <col min="1" max="1" width="5.7109375" bestFit="1" customWidth="1"/>
    <col min="2" max="2" width="23" customWidth="1"/>
    <col min="3" max="3" width="13.5703125" customWidth="1"/>
    <col min="12" max="12" width="12.7109375" customWidth="1"/>
  </cols>
  <sheetData>
    <row r="1" spans="1:12" ht="46.5" customHeight="1">
      <c r="J1" s="70" t="s">
        <v>67</v>
      </c>
      <c r="K1" s="70"/>
      <c r="L1" s="70"/>
    </row>
    <row r="2" spans="1:12" ht="65.25" customHeight="1">
      <c r="J2" s="70" t="s">
        <v>46</v>
      </c>
      <c r="K2" s="70"/>
      <c r="L2" s="70"/>
    </row>
    <row r="3" spans="1:12" ht="16.5" customHeight="1">
      <c r="A3" s="34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6.5">
      <c r="A4" s="1"/>
    </row>
    <row r="5" spans="1:12" ht="122.25" customHeight="1">
      <c r="A5" s="31" t="s">
        <v>1</v>
      </c>
      <c r="B5" s="31" t="s">
        <v>2</v>
      </c>
      <c r="C5" s="31" t="s">
        <v>3</v>
      </c>
      <c r="D5" s="31" t="s">
        <v>12</v>
      </c>
      <c r="E5" s="31"/>
      <c r="F5" s="31"/>
      <c r="G5" s="31"/>
      <c r="H5" s="31"/>
      <c r="I5" s="31"/>
      <c r="J5" s="31"/>
      <c r="K5" s="31"/>
      <c r="L5" s="31" t="s">
        <v>4</v>
      </c>
    </row>
    <row r="6" spans="1:12" ht="24">
      <c r="A6" s="32"/>
      <c r="B6" s="32"/>
      <c r="C6" s="33"/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3" t="s">
        <v>28</v>
      </c>
      <c r="L6" s="32"/>
    </row>
    <row r="7" spans="1:12">
      <c r="A7" s="4">
        <v>1</v>
      </c>
      <c r="B7" s="4">
        <v>2</v>
      </c>
      <c r="C7" s="10">
        <v>3</v>
      </c>
      <c r="D7" s="10">
        <v>4</v>
      </c>
      <c r="E7" s="10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/>
      <c r="L7" s="4">
        <v>11</v>
      </c>
    </row>
    <row r="8" spans="1:12" ht="60">
      <c r="A8" s="4">
        <v>1</v>
      </c>
      <c r="B8" s="9" t="s">
        <v>29</v>
      </c>
      <c r="C8" s="11">
        <v>50</v>
      </c>
      <c r="D8" s="11">
        <v>71</v>
      </c>
      <c r="E8" s="11">
        <v>21</v>
      </c>
      <c r="F8" s="23">
        <v>70</v>
      </c>
      <c r="G8" s="24">
        <v>29</v>
      </c>
      <c r="H8" s="24">
        <v>29</v>
      </c>
      <c r="I8" s="24">
        <v>29</v>
      </c>
      <c r="J8" s="5">
        <v>50</v>
      </c>
      <c r="K8" s="5">
        <v>250</v>
      </c>
      <c r="L8" s="5">
        <f>SUM(D8:K8)</f>
        <v>549</v>
      </c>
    </row>
    <row r="9" spans="1:12" ht="60">
      <c r="A9" s="4">
        <v>2</v>
      </c>
      <c r="B9" s="9" t="s">
        <v>30</v>
      </c>
      <c r="C9" s="11">
        <v>24</v>
      </c>
      <c r="D9" s="11">
        <v>20</v>
      </c>
      <c r="E9" s="11">
        <v>20</v>
      </c>
      <c r="F9" s="23">
        <v>23</v>
      </c>
      <c r="G9" s="24">
        <v>20</v>
      </c>
      <c r="H9" s="24">
        <v>20</v>
      </c>
      <c r="I9" s="24">
        <v>24</v>
      </c>
      <c r="J9" s="5">
        <v>24</v>
      </c>
      <c r="K9" s="5">
        <v>120</v>
      </c>
      <c r="L9" s="7">
        <f t="shared" ref="L9:L10" si="0">SUM(D9:K9)</f>
        <v>271</v>
      </c>
    </row>
    <row r="10" spans="1:12" ht="120">
      <c r="A10" s="4">
        <v>3</v>
      </c>
      <c r="B10" s="9" t="s">
        <v>31</v>
      </c>
      <c r="C10" s="11">
        <v>3</v>
      </c>
      <c r="D10" s="11">
        <v>5</v>
      </c>
      <c r="E10" s="11">
        <v>3</v>
      </c>
      <c r="F10" s="8">
        <v>3</v>
      </c>
      <c r="G10" s="5">
        <v>3</v>
      </c>
      <c r="H10" s="5">
        <v>3</v>
      </c>
      <c r="I10" s="5">
        <v>3</v>
      </c>
      <c r="J10" s="5">
        <v>3</v>
      </c>
      <c r="K10" s="5">
        <v>15</v>
      </c>
      <c r="L10" s="7">
        <f t="shared" si="0"/>
        <v>38</v>
      </c>
    </row>
    <row r="11" spans="1:12" ht="45">
      <c r="A11" s="14">
        <v>4</v>
      </c>
      <c r="B11" s="15" t="s">
        <v>49</v>
      </c>
      <c r="C11" s="11">
        <v>0</v>
      </c>
      <c r="D11" s="11">
        <v>1</v>
      </c>
      <c r="E11" s="11">
        <v>0</v>
      </c>
      <c r="F11" s="8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f t="shared" ref="L11" si="1">SUM(D11:K11)</f>
        <v>1</v>
      </c>
    </row>
    <row r="12" spans="1:12" ht="150">
      <c r="A12" s="17">
        <v>5</v>
      </c>
      <c r="B12" s="19" t="s">
        <v>58</v>
      </c>
      <c r="C12" s="11">
        <v>0</v>
      </c>
      <c r="D12" s="11">
        <v>0</v>
      </c>
      <c r="E12" s="11">
        <v>1</v>
      </c>
      <c r="F12" s="8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f t="shared" ref="L12" si="2">SUM(D12:K12)</f>
        <v>1</v>
      </c>
    </row>
    <row r="13" spans="1:12" ht="45">
      <c r="A13" s="20">
        <v>6</v>
      </c>
      <c r="B13" s="21" t="s">
        <v>66</v>
      </c>
      <c r="C13" s="11">
        <v>0</v>
      </c>
      <c r="D13" s="11">
        <v>0</v>
      </c>
      <c r="E13" s="11">
        <v>2</v>
      </c>
      <c r="F13" s="8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f t="shared" ref="L13" si="3">SUM(D13:K13)</f>
        <v>2</v>
      </c>
    </row>
  </sheetData>
  <mergeCells count="8">
    <mergeCell ref="A5:A6"/>
    <mergeCell ref="B5:B6"/>
    <mergeCell ref="C5:C6"/>
    <mergeCell ref="L5:L6"/>
    <mergeCell ref="A3:L3"/>
    <mergeCell ref="D5:K5"/>
    <mergeCell ref="J1:L1"/>
    <mergeCell ref="J2:L2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abSelected="1" topLeftCell="A49" workbookViewId="0">
      <selection activeCell="O57" sqref="O57"/>
    </sheetView>
  </sheetViews>
  <sheetFormatPr defaultRowHeight="15"/>
  <cols>
    <col min="1" max="1" width="7" customWidth="1"/>
    <col min="2" max="2" width="45.42578125" customWidth="1"/>
    <col min="3" max="3" width="23" customWidth="1"/>
    <col min="4" max="4" width="11.140625" customWidth="1"/>
    <col min="6" max="6" width="10.28515625" bestFit="1" customWidth="1"/>
    <col min="8" max="9" width="9.140625" style="25"/>
  </cols>
  <sheetData>
    <row r="1" spans="1:13" ht="15" customHeight="1">
      <c r="H1" s="29" t="s">
        <v>68</v>
      </c>
      <c r="I1" s="29"/>
      <c r="J1" s="29"/>
      <c r="K1" s="29"/>
      <c r="L1" s="29"/>
      <c r="M1" s="29"/>
    </row>
    <row r="2" spans="1:13" ht="53.25" customHeight="1">
      <c r="H2" s="29" t="s">
        <v>45</v>
      </c>
      <c r="I2" s="30"/>
      <c r="J2" s="30"/>
      <c r="K2" s="30"/>
      <c r="L2" s="30"/>
      <c r="M2" s="30"/>
    </row>
    <row r="3" spans="1:13" ht="39.75" customHeight="1">
      <c r="A3" s="46" t="s">
        <v>27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8.75">
      <c r="A4" s="6"/>
    </row>
    <row r="5" spans="1:13" ht="15" customHeight="1">
      <c r="A5" s="48" t="s">
        <v>13</v>
      </c>
      <c r="B5" s="48" t="s">
        <v>14</v>
      </c>
      <c r="C5" s="48" t="s">
        <v>15</v>
      </c>
      <c r="D5" s="48" t="s">
        <v>16</v>
      </c>
      <c r="E5" s="48" t="s">
        <v>17</v>
      </c>
      <c r="F5" s="48" t="s">
        <v>43</v>
      </c>
      <c r="G5" s="48"/>
      <c r="H5" s="48"/>
      <c r="I5" s="48"/>
      <c r="J5" s="32"/>
      <c r="K5" s="32"/>
      <c r="L5" s="32"/>
      <c r="M5" s="32"/>
    </row>
    <row r="6" spans="1:13" ht="24.75" customHeight="1">
      <c r="A6" s="32"/>
      <c r="B6" s="32"/>
      <c r="C6" s="32"/>
      <c r="D6" s="32"/>
      <c r="E6" s="32"/>
      <c r="F6" s="48" t="s">
        <v>18</v>
      </c>
      <c r="G6" s="48"/>
      <c r="H6" s="48"/>
      <c r="I6" s="48"/>
      <c r="J6" s="32"/>
      <c r="K6" s="32"/>
      <c r="L6" s="32"/>
      <c r="M6" s="32"/>
    </row>
    <row r="7" spans="1:13" ht="25.5">
      <c r="A7" s="32"/>
      <c r="B7" s="32"/>
      <c r="C7" s="32"/>
      <c r="D7" s="32"/>
      <c r="E7" s="32"/>
      <c r="F7" s="7" t="s">
        <v>5</v>
      </c>
      <c r="G7" s="7" t="s">
        <v>6</v>
      </c>
      <c r="H7" s="24" t="s">
        <v>7</v>
      </c>
      <c r="I7" s="24" t="s">
        <v>8</v>
      </c>
      <c r="J7" s="7" t="s">
        <v>9</v>
      </c>
      <c r="K7" s="7" t="s">
        <v>10</v>
      </c>
      <c r="L7" s="7" t="s">
        <v>11</v>
      </c>
      <c r="M7" s="7" t="s">
        <v>28</v>
      </c>
    </row>
    <row r="8" spans="1:13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9</v>
      </c>
      <c r="G8" s="12">
        <v>10</v>
      </c>
      <c r="H8" s="26">
        <v>11</v>
      </c>
      <c r="I8" s="26">
        <v>12</v>
      </c>
      <c r="J8" s="12">
        <v>13</v>
      </c>
      <c r="K8" s="12">
        <v>14</v>
      </c>
      <c r="L8" s="12">
        <v>15</v>
      </c>
      <c r="M8" s="12">
        <v>16</v>
      </c>
    </row>
    <row r="9" spans="1:13" ht="30" customHeight="1">
      <c r="A9" s="51" t="s">
        <v>32</v>
      </c>
      <c r="B9" s="52"/>
      <c r="C9" s="52"/>
      <c r="D9" s="52"/>
      <c r="E9" s="52"/>
      <c r="F9" s="52"/>
      <c r="G9" s="52"/>
      <c r="H9" s="52"/>
      <c r="I9" s="52"/>
      <c r="J9" s="53"/>
      <c r="K9" s="53"/>
      <c r="L9" s="53"/>
      <c r="M9" s="54"/>
    </row>
    <row r="10" spans="1:13" s="25" customFormat="1">
      <c r="A10" s="55" t="s">
        <v>33</v>
      </c>
      <c r="B10" s="56"/>
      <c r="C10" s="56"/>
      <c r="D10" s="56"/>
      <c r="E10" s="56"/>
      <c r="F10" s="56"/>
      <c r="G10" s="56"/>
      <c r="H10" s="56"/>
      <c r="I10" s="56"/>
      <c r="J10" s="57"/>
      <c r="K10" s="57"/>
      <c r="L10" s="57"/>
      <c r="M10" s="58"/>
    </row>
    <row r="11" spans="1:13" s="25" customFormat="1">
      <c r="A11" s="55" t="s">
        <v>34</v>
      </c>
      <c r="B11" s="56"/>
      <c r="C11" s="56"/>
      <c r="D11" s="56"/>
      <c r="E11" s="56"/>
      <c r="F11" s="56"/>
      <c r="G11" s="56"/>
      <c r="H11" s="56"/>
      <c r="I11" s="56"/>
      <c r="J11" s="59"/>
      <c r="K11" s="59"/>
      <c r="L11" s="59"/>
      <c r="M11" s="60"/>
    </row>
    <row r="12" spans="1:13" s="25" customFormat="1">
      <c r="A12" s="36" t="s">
        <v>19</v>
      </c>
      <c r="B12" s="39" t="s">
        <v>35</v>
      </c>
      <c r="C12" s="43" t="s">
        <v>44</v>
      </c>
      <c r="D12" s="26" t="s">
        <v>21</v>
      </c>
      <c r="E12" s="22">
        <f>SUM(F12:M12)</f>
        <v>4853.3</v>
      </c>
      <c r="F12" s="22">
        <f>F14+F13</f>
        <v>400</v>
      </c>
      <c r="G12" s="22">
        <f t="shared" ref="G12:M12" si="0">G14+G13</f>
        <v>403.3</v>
      </c>
      <c r="H12" s="22">
        <f t="shared" si="0"/>
        <v>450</v>
      </c>
      <c r="I12" s="22">
        <f t="shared" si="0"/>
        <v>400</v>
      </c>
      <c r="J12" s="22">
        <f t="shared" si="0"/>
        <v>400</v>
      </c>
      <c r="K12" s="22">
        <f t="shared" si="0"/>
        <v>400</v>
      </c>
      <c r="L12" s="22">
        <f t="shared" si="0"/>
        <v>400</v>
      </c>
      <c r="M12" s="22">
        <f t="shared" si="0"/>
        <v>2000</v>
      </c>
    </row>
    <row r="13" spans="1:13" s="25" customFormat="1" ht="30">
      <c r="A13" s="37"/>
      <c r="B13" s="40"/>
      <c r="C13" s="44"/>
      <c r="D13" s="26" t="s">
        <v>50</v>
      </c>
      <c r="E13" s="22">
        <f>SUM(F13:M13)</f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</row>
    <row r="14" spans="1:13" s="25" customFormat="1" ht="45">
      <c r="A14" s="38"/>
      <c r="B14" s="41"/>
      <c r="C14" s="45"/>
      <c r="D14" s="26" t="s">
        <v>36</v>
      </c>
      <c r="E14" s="22">
        <f t="shared" ref="E14:E35" si="1">SUM(F14:M14)</f>
        <v>4853.3</v>
      </c>
      <c r="F14" s="22">
        <v>400</v>
      </c>
      <c r="G14" s="22">
        <v>403.3</v>
      </c>
      <c r="H14" s="22">
        <v>450</v>
      </c>
      <c r="I14" s="22">
        <v>400</v>
      </c>
      <c r="J14" s="22">
        <v>400</v>
      </c>
      <c r="K14" s="22">
        <v>400</v>
      </c>
      <c r="L14" s="22">
        <v>400</v>
      </c>
      <c r="M14" s="22">
        <v>2000</v>
      </c>
    </row>
    <row r="15" spans="1:13" s="25" customFormat="1">
      <c r="A15" s="36" t="s">
        <v>47</v>
      </c>
      <c r="B15" s="39" t="s">
        <v>48</v>
      </c>
      <c r="C15" s="42" t="s">
        <v>40</v>
      </c>
      <c r="D15" s="26" t="s">
        <v>21</v>
      </c>
      <c r="E15" s="22">
        <f t="shared" si="1"/>
        <v>105</v>
      </c>
      <c r="F15" s="22">
        <f>F17+F16</f>
        <v>105</v>
      </c>
      <c r="G15" s="22">
        <f t="shared" ref="G15" si="2">G17+G16</f>
        <v>0</v>
      </c>
      <c r="H15" s="22">
        <f t="shared" ref="H15" si="3">H17+H16</f>
        <v>0</v>
      </c>
      <c r="I15" s="22">
        <f t="shared" ref="I15" si="4">I17+I16</f>
        <v>0</v>
      </c>
      <c r="J15" s="22">
        <f t="shared" ref="J15" si="5">J17+J16</f>
        <v>0</v>
      </c>
      <c r="K15" s="22">
        <f t="shared" ref="K15" si="6">K17+K16</f>
        <v>0</v>
      </c>
      <c r="L15" s="22">
        <f t="shared" ref="L15" si="7">L17+L16</f>
        <v>0</v>
      </c>
      <c r="M15" s="22">
        <f t="shared" ref="M15" si="8">M17+M16</f>
        <v>0</v>
      </c>
    </row>
    <row r="16" spans="1:13" s="25" customFormat="1" ht="30">
      <c r="A16" s="37"/>
      <c r="B16" s="40"/>
      <c r="C16" s="42"/>
      <c r="D16" s="26" t="s">
        <v>50</v>
      </c>
      <c r="E16" s="22">
        <f t="shared" si="1"/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</row>
    <row r="17" spans="1:13" s="25" customFormat="1" ht="61.5" customHeight="1">
      <c r="A17" s="38"/>
      <c r="B17" s="41"/>
      <c r="C17" s="42"/>
      <c r="D17" s="26" t="s">
        <v>36</v>
      </c>
      <c r="E17" s="22">
        <f t="shared" si="1"/>
        <v>105</v>
      </c>
      <c r="F17" s="22">
        <v>105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</row>
    <row r="18" spans="1:13" s="25" customFormat="1">
      <c r="A18" s="36" t="s">
        <v>51</v>
      </c>
      <c r="B18" s="39" t="s">
        <v>52</v>
      </c>
      <c r="C18" s="42" t="s">
        <v>40</v>
      </c>
      <c r="D18" s="26" t="s">
        <v>21</v>
      </c>
      <c r="E18" s="22">
        <f t="shared" si="1"/>
        <v>12.7</v>
      </c>
      <c r="F18" s="22">
        <f>F20+F19</f>
        <v>4</v>
      </c>
      <c r="G18" s="22">
        <f t="shared" ref="G18" si="9">G20+G19</f>
        <v>4.4000000000000004</v>
      </c>
      <c r="H18" s="22">
        <f t="shared" ref="H18" si="10">H20+H19</f>
        <v>4.3</v>
      </c>
      <c r="I18" s="22">
        <f t="shared" ref="I18" si="11">I20+I19</f>
        <v>0</v>
      </c>
      <c r="J18" s="22">
        <f t="shared" ref="J18" si="12">J20+J19</f>
        <v>0</v>
      </c>
      <c r="K18" s="22">
        <f t="shared" ref="K18" si="13">K20+K19</f>
        <v>0</v>
      </c>
      <c r="L18" s="22">
        <f t="shared" ref="L18" si="14">L20+L19</f>
        <v>0</v>
      </c>
      <c r="M18" s="22">
        <f t="shared" ref="M18" si="15">M20+M19</f>
        <v>0</v>
      </c>
    </row>
    <row r="19" spans="1:13" s="25" customFormat="1" ht="30">
      <c r="A19" s="37"/>
      <c r="B19" s="40"/>
      <c r="C19" s="42"/>
      <c r="D19" s="26" t="s">
        <v>50</v>
      </c>
      <c r="E19" s="22">
        <f t="shared" si="1"/>
        <v>12.7</v>
      </c>
      <c r="F19" s="22">
        <v>4</v>
      </c>
      <c r="G19" s="22">
        <v>4.4000000000000004</v>
      </c>
      <c r="H19" s="22">
        <v>4.3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</row>
    <row r="20" spans="1:13" s="25" customFormat="1" ht="45">
      <c r="A20" s="38"/>
      <c r="B20" s="41"/>
      <c r="C20" s="42"/>
      <c r="D20" s="26" t="s">
        <v>36</v>
      </c>
      <c r="E20" s="22">
        <f t="shared" si="1"/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</row>
    <row r="21" spans="1:13" s="25" customFormat="1" ht="15" customHeight="1">
      <c r="A21" s="61" t="s">
        <v>60</v>
      </c>
      <c r="B21" s="39" t="s">
        <v>61</v>
      </c>
      <c r="C21" s="42" t="s">
        <v>40</v>
      </c>
      <c r="D21" s="26" t="s">
        <v>21</v>
      </c>
      <c r="E21" s="22">
        <f t="shared" ref="E21:E23" si="16">SUM(F21:M21)</f>
        <v>50</v>
      </c>
      <c r="F21" s="22">
        <f>F23+F22</f>
        <v>0</v>
      </c>
      <c r="G21" s="22">
        <f t="shared" ref="G21:M21" si="17">G23+G22</f>
        <v>50</v>
      </c>
      <c r="H21" s="22">
        <f t="shared" si="17"/>
        <v>0</v>
      </c>
      <c r="I21" s="22">
        <f t="shared" si="17"/>
        <v>0</v>
      </c>
      <c r="J21" s="22">
        <f t="shared" si="17"/>
        <v>0</v>
      </c>
      <c r="K21" s="22">
        <f t="shared" si="17"/>
        <v>0</v>
      </c>
      <c r="L21" s="22">
        <f t="shared" si="17"/>
        <v>0</v>
      </c>
      <c r="M21" s="22">
        <f t="shared" si="17"/>
        <v>0</v>
      </c>
    </row>
    <row r="22" spans="1:13" s="25" customFormat="1" ht="30">
      <c r="A22" s="62"/>
      <c r="B22" s="40"/>
      <c r="C22" s="42"/>
      <c r="D22" s="26" t="s">
        <v>50</v>
      </c>
      <c r="E22" s="22">
        <f t="shared" si="16"/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</row>
    <row r="23" spans="1:13" s="25" customFormat="1" ht="45">
      <c r="A23" s="38"/>
      <c r="B23" s="41"/>
      <c r="C23" s="42"/>
      <c r="D23" s="26" t="s">
        <v>36</v>
      </c>
      <c r="E23" s="22">
        <f t="shared" si="16"/>
        <v>50</v>
      </c>
      <c r="F23" s="22">
        <v>0</v>
      </c>
      <c r="G23" s="22">
        <v>50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</row>
    <row r="24" spans="1:13" s="25" customFormat="1">
      <c r="A24" s="61" t="s">
        <v>62</v>
      </c>
      <c r="B24" s="39" t="s">
        <v>64</v>
      </c>
      <c r="C24" s="42" t="s">
        <v>40</v>
      </c>
      <c r="D24" s="26" t="s">
        <v>21</v>
      </c>
      <c r="E24" s="22">
        <f t="shared" ref="E24:E29" si="18">SUM(F24:M24)</f>
        <v>255</v>
      </c>
      <c r="F24" s="22">
        <f>F26+F25</f>
        <v>0</v>
      </c>
      <c r="G24" s="22">
        <f t="shared" ref="G24:M24" si="19">G26+G25</f>
        <v>255</v>
      </c>
      <c r="H24" s="22">
        <f t="shared" si="19"/>
        <v>0</v>
      </c>
      <c r="I24" s="22">
        <f t="shared" si="19"/>
        <v>0</v>
      </c>
      <c r="J24" s="22">
        <f t="shared" si="19"/>
        <v>0</v>
      </c>
      <c r="K24" s="22">
        <f t="shared" si="19"/>
        <v>0</v>
      </c>
      <c r="L24" s="22">
        <f t="shared" si="19"/>
        <v>0</v>
      </c>
      <c r="M24" s="22">
        <f t="shared" si="19"/>
        <v>0</v>
      </c>
    </row>
    <row r="25" spans="1:13" s="25" customFormat="1" ht="30">
      <c r="A25" s="62"/>
      <c r="B25" s="40"/>
      <c r="C25" s="42"/>
      <c r="D25" s="26" t="s">
        <v>50</v>
      </c>
      <c r="E25" s="22">
        <f t="shared" si="18"/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</row>
    <row r="26" spans="1:13" s="25" customFormat="1" ht="45">
      <c r="A26" s="38"/>
      <c r="B26" s="41"/>
      <c r="C26" s="42"/>
      <c r="D26" s="26" t="s">
        <v>36</v>
      </c>
      <c r="E26" s="22">
        <f t="shared" si="18"/>
        <v>255</v>
      </c>
      <c r="F26" s="22">
        <v>0</v>
      </c>
      <c r="G26" s="22">
        <v>255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</row>
    <row r="27" spans="1:13" s="25" customFormat="1">
      <c r="A27" s="61" t="s">
        <v>63</v>
      </c>
      <c r="B27" s="39" t="s">
        <v>65</v>
      </c>
      <c r="C27" s="42" t="s">
        <v>40</v>
      </c>
      <c r="D27" s="26" t="s">
        <v>21</v>
      </c>
      <c r="E27" s="22">
        <f t="shared" si="18"/>
        <v>250</v>
      </c>
      <c r="F27" s="22">
        <f>F29+F28</f>
        <v>0</v>
      </c>
      <c r="G27" s="22">
        <f t="shared" ref="G27:M27" si="20">G29+G28</f>
        <v>250</v>
      </c>
      <c r="H27" s="22">
        <f t="shared" si="20"/>
        <v>0</v>
      </c>
      <c r="I27" s="22">
        <f t="shared" si="20"/>
        <v>0</v>
      </c>
      <c r="J27" s="22">
        <f t="shared" si="20"/>
        <v>0</v>
      </c>
      <c r="K27" s="22">
        <f t="shared" si="20"/>
        <v>0</v>
      </c>
      <c r="L27" s="22">
        <f t="shared" si="20"/>
        <v>0</v>
      </c>
      <c r="M27" s="22">
        <f t="shared" si="20"/>
        <v>0</v>
      </c>
    </row>
    <row r="28" spans="1:13" s="25" customFormat="1" ht="30">
      <c r="A28" s="62"/>
      <c r="B28" s="40"/>
      <c r="C28" s="42"/>
      <c r="D28" s="26" t="s">
        <v>50</v>
      </c>
      <c r="E28" s="22">
        <f t="shared" si="18"/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</row>
    <row r="29" spans="1:13" s="25" customFormat="1" ht="45">
      <c r="A29" s="38"/>
      <c r="B29" s="41"/>
      <c r="C29" s="42"/>
      <c r="D29" s="26" t="s">
        <v>36</v>
      </c>
      <c r="E29" s="22">
        <f t="shared" si="18"/>
        <v>250</v>
      </c>
      <c r="F29" s="22">
        <v>0</v>
      </c>
      <c r="G29" s="22">
        <v>250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</row>
    <row r="30" spans="1:13" s="25" customFormat="1">
      <c r="A30" s="49"/>
      <c r="B30" s="50" t="s">
        <v>22</v>
      </c>
      <c r="C30" s="42"/>
      <c r="D30" s="26" t="s">
        <v>21</v>
      </c>
      <c r="E30" s="22">
        <f t="shared" ref="E30:E31" si="21">SUM(F30:M30)</f>
        <v>5526</v>
      </c>
      <c r="F30" s="22">
        <f>F32+F31</f>
        <v>509</v>
      </c>
      <c r="G30" s="22">
        <f t="shared" ref="G30" si="22">G32+G31</f>
        <v>962.69999999999993</v>
      </c>
      <c r="H30" s="22">
        <f t="shared" ref="H30" si="23">H32+H31</f>
        <v>454.3</v>
      </c>
      <c r="I30" s="22">
        <f t="shared" ref="I30" si="24">I32+I31</f>
        <v>400</v>
      </c>
      <c r="J30" s="22">
        <f t="shared" ref="J30" si="25">J32+J31</f>
        <v>400</v>
      </c>
      <c r="K30" s="22">
        <f t="shared" ref="K30" si="26">K32+K31</f>
        <v>400</v>
      </c>
      <c r="L30" s="22">
        <f t="shared" ref="L30" si="27">L32+L31</f>
        <v>400</v>
      </c>
      <c r="M30" s="22">
        <f t="shared" ref="M30" si="28">M32+M31</f>
        <v>2000</v>
      </c>
    </row>
    <row r="31" spans="1:13" s="25" customFormat="1" ht="30">
      <c r="A31" s="49"/>
      <c r="B31" s="50"/>
      <c r="C31" s="42"/>
      <c r="D31" s="26" t="s">
        <v>50</v>
      </c>
      <c r="E31" s="22">
        <f t="shared" si="21"/>
        <v>12.7</v>
      </c>
      <c r="F31" s="22">
        <f>F13+F16+F19+F22+F25+F28</f>
        <v>4</v>
      </c>
      <c r="G31" s="22">
        <f t="shared" ref="G31:M31" si="29">G13+G16+G19+G22+G25+G28</f>
        <v>4.4000000000000004</v>
      </c>
      <c r="H31" s="22">
        <f t="shared" si="29"/>
        <v>4.3</v>
      </c>
      <c r="I31" s="22">
        <f t="shared" si="29"/>
        <v>0</v>
      </c>
      <c r="J31" s="22">
        <f t="shared" si="29"/>
        <v>0</v>
      </c>
      <c r="K31" s="22">
        <f t="shared" si="29"/>
        <v>0</v>
      </c>
      <c r="L31" s="22">
        <f t="shared" si="29"/>
        <v>0</v>
      </c>
      <c r="M31" s="22">
        <f t="shared" si="29"/>
        <v>0</v>
      </c>
    </row>
    <row r="32" spans="1:13" s="25" customFormat="1" ht="45">
      <c r="A32" s="49"/>
      <c r="B32" s="50"/>
      <c r="C32" s="42"/>
      <c r="D32" s="26" t="s">
        <v>36</v>
      </c>
      <c r="E32" s="22">
        <f t="shared" si="1"/>
        <v>5513.3</v>
      </c>
      <c r="F32" s="22">
        <f>F14+F17+F20+F23+F26+F29</f>
        <v>505</v>
      </c>
      <c r="G32" s="22">
        <f t="shared" ref="G32:M32" si="30">G14+G17+G20+G23+G26+G29</f>
        <v>958.3</v>
      </c>
      <c r="H32" s="22">
        <f t="shared" si="30"/>
        <v>450</v>
      </c>
      <c r="I32" s="22">
        <f t="shared" si="30"/>
        <v>400</v>
      </c>
      <c r="J32" s="22">
        <f t="shared" si="30"/>
        <v>400</v>
      </c>
      <c r="K32" s="22">
        <f t="shared" si="30"/>
        <v>400</v>
      </c>
      <c r="L32" s="22">
        <f t="shared" si="30"/>
        <v>400</v>
      </c>
      <c r="M32" s="22">
        <f t="shared" si="30"/>
        <v>2000</v>
      </c>
    </row>
    <row r="33" spans="1:13" s="25" customFormat="1">
      <c r="A33" s="49"/>
      <c r="B33" s="50" t="s">
        <v>20</v>
      </c>
      <c r="C33" s="42"/>
      <c r="D33" s="26" t="s">
        <v>21</v>
      </c>
      <c r="E33" s="22">
        <f t="shared" ref="E33:E34" si="31">SUM(F33:M33)</f>
        <v>5526</v>
      </c>
      <c r="F33" s="22">
        <f>F35+F34</f>
        <v>509</v>
      </c>
      <c r="G33" s="22">
        <f t="shared" ref="G33" si="32">G35+G34</f>
        <v>962.69999999999993</v>
      </c>
      <c r="H33" s="22">
        <f t="shared" ref="H33" si="33">H35+H34</f>
        <v>454.3</v>
      </c>
      <c r="I33" s="22">
        <f t="shared" ref="I33" si="34">I35+I34</f>
        <v>400</v>
      </c>
      <c r="J33" s="22">
        <f t="shared" ref="J33" si="35">J35+J34</f>
        <v>400</v>
      </c>
      <c r="K33" s="22">
        <f t="shared" ref="K33" si="36">K35+K34</f>
        <v>400</v>
      </c>
      <c r="L33" s="22">
        <f t="shared" ref="L33" si="37">L35+L34</f>
        <v>400</v>
      </c>
      <c r="M33" s="22">
        <f t="shared" ref="M33" si="38">M35+M34</f>
        <v>2000</v>
      </c>
    </row>
    <row r="34" spans="1:13" s="25" customFormat="1" ht="30">
      <c r="A34" s="49"/>
      <c r="B34" s="50"/>
      <c r="C34" s="42"/>
      <c r="D34" s="26" t="s">
        <v>50</v>
      </c>
      <c r="E34" s="22">
        <f t="shared" si="31"/>
        <v>12.7</v>
      </c>
      <c r="F34" s="22">
        <f t="shared" ref="F34:M35" si="39">F31</f>
        <v>4</v>
      </c>
      <c r="G34" s="22">
        <f t="shared" si="39"/>
        <v>4.4000000000000004</v>
      </c>
      <c r="H34" s="22">
        <f t="shared" si="39"/>
        <v>4.3</v>
      </c>
      <c r="I34" s="22">
        <f t="shared" si="39"/>
        <v>0</v>
      </c>
      <c r="J34" s="22">
        <f t="shared" si="39"/>
        <v>0</v>
      </c>
      <c r="K34" s="22">
        <f t="shared" si="39"/>
        <v>0</v>
      </c>
      <c r="L34" s="22">
        <f t="shared" si="39"/>
        <v>0</v>
      </c>
      <c r="M34" s="22">
        <f t="shared" si="39"/>
        <v>0</v>
      </c>
    </row>
    <row r="35" spans="1:13" s="25" customFormat="1" ht="45">
      <c r="A35" s="49"/>
      <c r="B35" s="50"/>
      <c r="C35" s="42"/>
      <c r="D35" s="26" t="s">
        <v>36</v>
      </c>
      <c r="E35" s="22">
        <f t="shared" si="1"/>
        <v>5513.3</v>
      </c>
      <c r="F35" s="22">
        <f t="shared" si="39"/>
        <v>505</v>
      </c>
      <c r="G35" s="22">
        <f t="shared" si="39"/>
        <v>958.3</v>
      </c>
      <c r="H35" s="22">
        <f t="shared" si="39"/>
        <v>450</v>
      </c>
      <c r="I35" s="22">
        <f t="shared" si="39"/>
        <v>400</v>
      </c>
      <c r="J35" s="22">
        <f t="shared" si="39"/>
        <v>400</v>
      </c>
      <c r="K35" s="22">
        <f t="shared" si="39"/>
        <v>400</v>
      </c>
      <c r="L35" s="22">
        <f t="shared" si="39"/>
        <v>400</v>
      </c>
      <c r="M35" s="22">
        <f t="shared" si="39"/>
        <v>2000</v>
      </c>
    </row>
    <row r="36" spans="1:13" s="25" customFormat="1">
      <c r="A36" s="50" t="s">
        <v>37</v>
      </c>
      <c r="B36" s="50"/>
      <c r="C36" s="50"/>
      <c r="D36" s="50"/>
      <c r="E36" s="50"/>
      <c r="F36" s="50"/>
      <c r="G36" s="50"/>
      <c r="H36" s="50"/>
      <c r="I36" s="50"/>
      <c r="J36" s="28"/>
      <c r="K36" s="28"/>
      <c r="L36" s="28"/>
      <c r="M36" s="28"/>
    </row>
    <row r="37" spans="1:13" s="25" customFormat="1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28"/>
      <c r="K37" s="28"/>
      <c r="L37" s="28"/>
      <c r="M37" s="28"/>
    </row>
    <row r="38" spans="1:13" s="25" customFormat="1">
      <c r="A38" s="49" t="s">
        <v>23</v>
      </c>
      <c r="B38" s="50" t="s">
        <v>39</v>
      </c>
      <c r="C38" s="42" t="s">
        <v>40</v>
      </c>
      <c r="D38" s="26" t="s">
        <v>21</v>
      </c>
      <c r="E38" s="22">
        <f>SUM(F38:M38)</f>
        <v>13881.1</v>
      </c>
      <c r="F38" s="22">
        <f>F40</f>
        <v>1140.8</v>
      </c>
      <c r="G38" s="22">
        <f t="shared" ref="G38:M38" si="40">G40</f>
        <v>1092</v>
      </c>
      <c r="H38" s="22">
        <f t="shared" si="40"/>
        <v>1522.8</v>
      </c>
      <c r="I38" s="22">
        <f t="shared" si="40"/>
        <v>1482.7</v>
      </c>
      <c r="J38" s="22">
        <f t="shared" si="40"/>
        <v>1505.9</v>
      </c>
      <c r="K38" s="22">
        <f t="shared" si="40"/>
        <v>1505.9</v>
      </c>
      <c r="L38" s="22">
        <f t="shared" si="40"/>
        <v>938</v>
      </c>
      <c r="M38" s="22">
        <f t="shared" si="40"/>
        <v>4693</v>
      </c>
    </row>
    <row r="39" spans="1:13" s="25" customFormat="1" ht="30">
      <c r="A39" s="49"/>
      <c r="B39" s="50"/>
      <c r="C39" s="42"/>
      <c r="D39" s="26" t="s">
        <v>50</v>
      </c>
      <c r="E39" s="22">
        <f>SUM(F39:M39)</f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/>
    </row>
    <row r="40" spans="1:13" s="25" customFormat="1" ht="45">
      <c r="A40" s="49"/>
      <c r="B40" s="50"/>
      <c r="C40" s="42"/>
      <c r="D40" s="26" t="s">
        <v>36</v>
      </c>
      <c r="E40" s="22">
        <f t="shared" ref="E40:E63" si="41">SUM(F40:M40)</f>
        <v>13881.1</v>
      </c>
      <c r="F40" s="22">
        <v>1140.8</v>
      </c>
      <c r="G40" s="22">
        <v>1092</v>
      </c>
      <c r="H40" s="22">
        <v>1522.8</v>
      </c>
      <c r="I40" s="22">
        <v>1482.7</v>
      </c>
      <c r="J40" s="22">
        <v>1505.9</v>
      </c>
      <c r="K40" s="22">
        <v>1505.9</v>
      </c>
      <c r="L40" s="22">
        <v>938</v>
      </c>
      <c r="M40" s="22">
        <v>4693</v>
      </c>
    </row>
    <row r="41" spans="1:13" s="25" customFormat="1">
      <c r="A41" s="49" t="s">
        <v>24</v>
      </c>
      <c r="B41" s="64" t="s">
        <v>41</v>
      </c>
      <c r="C41" s="42" t="s">
        <v>40</v>
      </c>
      <c r="D41" s="26" t="s">
        <v>21</v>
      </c>
      <c r="E41" s="22">
        <f t="shared" si="41"/>
        <v>6828.6</v>
      </c>
      <c r="F41" s="22">
        <f>F43</f>
        <v>1802.7</v>
      </c>
      <c r="G41" s="22">
        <f t="shared" ref="G41" si="42">G43</f>
        <v>462.2</v>
      </c>
      <c r="H41" s="22">
        <f t="shared" ref="H41" si="43">H43</f>
        <v>599.5</v>
      </c>
      <c r="I41" s="22">
        <f t="shared" ref="I41" si="44">I43</f>
        <v>764.2</v>
      </c>
      <c r="J41" s="22">
        <f>J43</f>
        <v>400</v>
      </c>
      <c r="K41" s="22">
        <f>K43</f>
        <v>400</v>
      </c>
      <c r="L41" s="22">
        <f>L43</f>
        <v>400</v>
      </c>
      <c r="M41" s="22">
        <f>M43</f>
        <v>2000</v>
      </c>
    </row>
    <row r="42" spans="1:13" s="25" customFormat="1" ht="30">
      <c r="A42" s="49"/>
      <c r="B42" s="64"/>
      <c r="C42" s="42"/>
      <c r="D42" s="26" t="s">
        <v>50</v>
      </c>
      <c r="E42" s="22">
        <f t="shared" si="41"/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/>
    </row>
    <row r="43" spans="1:13" s="25" customFormat="1" ht="45">
      <c r="A43" s="49"/>
      <c r="B43" s="64"/>
      <c r="C43" s="42"/>
      <c r="D43" s="26" t="s">
        <v>36</v>
      </c>
      <c r="E43" s="22">
        <f t="shared" si="41"/>
        <v>6828.6</v>
      </c>
      <c r="F43" s="22">
        <f>1907.8-30-75.1</f>
        <v>1802.7</v>
      </c>
      <c r="G43" s="22">
        <v>462.2</v>
      </c>
      <c r="H43" s="22">
        <v>599.5</v>
      </c>
      <c r="I43" s="22">
        <v>764.2</v>
      </c>
      <c r="J43" s="22">
        <v>400</v>
      </c>
      <c r="K43" s="22">
        <v>400</v>
      </c>
      <c r="L43" s="22">
        <v>400</v>
      </c>
      <c r="M43" s="22">
        <v>2000</v>
      </c>
    </row>
    <row r="44" spans="1:13" s="25" customFormat="1">
      <c r="A44" s="49"/>
      <c r="B44" s="50" t="s">
        <v>26</v>
      </c>
      <c r="C44" s="50"/>
      <c r="D44" s="26" t="s">
        <v>21</v>
      </c>
      <c r="E44" s="22">
        <f t="shared" si="41"/>
        <v>20709.699999999997</v>
      </c>
      <c r="F44" s="22">
        <f>F46+F45</f>
        <v>2943.5</v>
      </c>
      <c r="G44" s="22">
        <f t="shared" ref="G44:M44" si="45">G46+G45</f>
        <v>1554.2</v>
      </c>
      <c r="H44" s="22">
        <f t="shared" si="45"/>
        <v>2122.3000000000002</v>
      </c>
      <c r="I44" s="22">
        <f t="shared" si="45"/>
        <v>2246.9</v>
      </c>
      <c r="J44" s="22">
        <f t="shared" si="45"/>
        <v>1905.9</v>
      </c>
      <c r="K44" s="22">
        <f t="shared" si="45"/>
        <v>1905.9</v>
      </c>
      <c r="L44" s="22">
        <f t="shared" si="45"/>
        <v>1338</v>
      </c>
      <c r="M44" s="22">
        <f t="shared" si="45"/>
        <v>6693</v>
      </c>
    </row>
    <row r="45" spans="1:13" s="25" customFormat="1" ht="30">
      <c r="A45" s="49"/>
      <c r="B45" s="50"/>
      <c r="C45" s="50"/>
      <c r="D45" s="26" t="s">
        <v>50</v>
      </c>
      <c r="E45" s="22">
        <f t="shared" si="41"/>
        <v>0</v>
      </c>
      <c r="F45" s="22">
        <f>F39+F42</f>
        <v>0</v>
      </c>
      <c r="G45" s="22">
        <f t="shared" ref="G45:M45" si="46">G39+G42</f>
        <v>0</v>
      </c>
      <c r="H45" s="22">
        <f t="shared" si="46"/>
        <v>0</v>
      </c>
      <c r="I45" s="22">
        <f t="shared" si="46"/>
        <v>0</v>
      </c>
      <c r="J45" s="22">
        <f t="shared" si="46"/>
        <v>0</v>
      </c>
      <c r="K45" s="22">
        <f t="shared" si="46"/>
        <v>0</v>
      </c>
      <c r="L45" s="22">
        <f t="shared" si="46"/>
        <v>0</v>
      </c>
      <c r="M45" s="22">
        <f t="shared" si="46"/>
        <v>0</v>
      </c>
    </row>
    <row r="46" spans="1:13" s="25" customFormat="1" ht="45">
      <c r="A46" s="49"/>
      <c r="B46" s="50"/>
      <c r="C46" s="50"/>
      <c r="D46" s="26" t="s">
        <v>36</v>
      </c>
      <c r="E46" s="22">
        <f t="shared" si="41"/>
        <v>20709.699999999997</v>
      </c>
      <c r="F46" s="22">
        <f>F40+F43</f>
        <v>2943.5</v>
      </c>
      <c r="G46" s="22">
        <f t="shared" ref="G46:M46" si="47">G40+G43</f>
        <v>1554.2</v>
      </c>
      <c r="H46" s="22">
        <f t="shared" si="47"/>
        <v>2122.3000000000002</v>
      </c>
      <c r="I46" s="22">
        <f t="shared" si="47"/>
        <v>2246.9</v>
      </c>
      <c r="J46" s="22">
        <f t="shared" si="47"/>
        <v>1905.9</v>
      </c>
      <c r="K46" s="22">
        <f t="shared" si="47"/>
        <v>1905.9</v>
      </c>
      <c r="L46" s="22">
        <f t="shared" si="47"/>
        <v>1338</v>
      </c>
      <c r="M46" s="22">
        <f t="shared" si="47"/>
        <v>6693</v>
      </c>
    </row>
    <row r="47" spans="1:13" s="25" customFormat="1">
      <c r="A47" s="49"/>
      <c r="B47" s="50" t="s">
        <v>25</v>
      </c>
      <c r="C47" s="50"/>
      <c r="D47" s="26" t="s">
        <v>21</v>
      </c>
      <c r="E47" s="22">
        <f t="shared" si="41"/>
        <v>20709.699999999997</v>
      </c>
      <c r="F47" s="22">
        <f>F49+F48</f>
        <v>2943.5</v>
      </c>
      <c r="G47" s="22">
        <f t="shared" ref="G47" si="48">G49+G48</f>
        <v>1554.2</v>
      </c>
      <c r="H47" s="22">
        <f t="shared" ref="H47" si="49">H49+H48</f>
        <v>2122.3000000000002</v>
      </c>
      <c r="I47" s="22">
        <f t="shared" ref="I47" si="50">I49+I48</f>
        <v>2246.9</v>
      </c>
      <c r="J47" s="22">
        <f t="shared" ref="J47" si="51">J49+J48</f>
        <v>1905.9</v>
      </c>
      <c r="K47" s="22">
        <f t="shared" ref="K47" si="52">K49+K48</f>
        <v>1905.9</v>
      </c>
      <c r="L47" s="22">
        <f t="shared" ref="L47" si="53">L49+L48</f>
        <v>1338</v>
      </c>
      <c r="M47" s="22">
        <f t="shared" ref="M47" si="54">M49+M48</f>
        <v>6693</v>
      </c>
    </row>
    <row r="48" spans="1:13" s="25" customFormat="1" ht="30">
      <c r="A48" s="49"/>
      <c r="B48" s="50"/>
      <c r="C48" s="50"/>
      <c r="D48" s="26" t="s">
        <v>50</v>
      </c>
      <c r="E48" s="22">
        <f t="shared" si="41"/>
        <v>0</v>
      </c>
      <c r="F48" s="22">
        <f>F45</f>
        <v>0</v>
      </c>
      <c r="G48" s="22">
        <f t="shared" ref="G48:M48" si="55">G45</f>
        <v>0</v>
      </c>
      <c r="H48" s="22">
        <f t="shared" si="55"/>
        <v>0</v>
      </c>
      <c r="I48" s="22">
        <f t="shared" si="55"/>
        <v>0</v>
      </c>
      <c r="J48" s="22">
        <f t="shared" si="55"/>
        <v>0</v>
      </c>
      <c r="K48" s="22">
        <f t="shared" si="55"/>
        <v>0</v>
      </c>
      <c r="L48" s="22">
        <f t="shared" si="55"/>
        <v>0</v>
      </c>
      <c r="M48" s="22">
        <f t="shared" si="55"/>
        <v>0</v>
      </c>
    </row>
    <row r="49" spans="1:13" s="25" customFormat="1" ht="45">
      <c r="A49" s="49"/>
      <c r="B49" s="50"/>
      <c r="C49" s="50"/>
      <c r="D49" s="26" t="s">
        <v>36</v>
      </c>
      <c r="E49" s="22">
        <f t="shared" si="41"/>
        <v>20709.699999999997</v>
      </c>
      <c r="F49" s="22">
        <f>F46</f>
        <v>2943.5</v>
      </c>
      <c r="G49" s="22">
        <f t="shared" ref="G49:M49" si="56">G46</f>
        <v>1554.2</v>
      </c>
      <c r="H49" s="22">
        <f t="shared" si="56"/>
        <v>2122.3000000000002</v>
      </c>
      <c r="I49" s="22">
        <f t="shared" si="56"/>
        <v>2246.9</v>
      </c>
      <c r="J49" s="22">
        <f t="shared" si="56"/>
        <v>1905.9</v>
      </c>
      <c r="K49" s="22">
        <f t="shared" si="56"/>
        <v>1905.9</v>
      </c>
      <c r="L49" s="22">
        <f t="shared" si="56"/>
        <v>1338</v>
      </c>
      <c r="M49" s="22">
        <f t="shared" si="56"/>
        <v>6693</v>
      </c>
    </row>
    <row r="50" spans="1:13" s="25" customFormat="1">
      <c r="A50" s="50" t="s">
        <v>57</v>
      </c>
      <c r="B50" s="50"/>
      <c r="C50" s="50"/>
      <c r="D50" s="50"/>
      <c r="E50" s="50"/>
      <c r="F50" s="50"/>
      <c r="G50" s="50"/>
      <c r="H50" s="50"/>
      <c r="I50" s="50"/>
      <c r="J50" s="22"/>
      <c r="K50" s="22"/>
      <c r="L50" s="22"/>
      <c r="M50" s="22"/>
    </row>
    <row r="51" spans="1:13" s="25" customFormat="1">
      <c r="A51" s="55" t="s">
        <v>56</v>
      </c>
      <c r="B51" s="56"/>
      <c r="C51" s="56"/>
      <c r="D51" s="56"/>
      <c r="E51" s="56"/>
      <c r="F51" s="56"/>
      <c r="G51" s="56"/>
      <c r="H51" s="56"/>
      <c r="I51" s="56"/>
      <c r="J51" s="59"/>
      <c r="K51" s="59"/>
      <c r="L51" s="59"/>
      <c r="M51" s="60"/>
    </row>
    <row r="52" spans="1:13">
      <c r="A52" s="66" t="s">
        <v>59</v>
      </c>
      <c r="B52" s="67" t="s">
        <v>53</v>
      </c>
      <c r="C52" s="65" t="s">
        <v>40</v>
      </c>
      <c r="D52" s="18" t="s">
        <v>21</v>
      </c>
      <c r="E52" s="13">
        <f t="shared" ref="E52:E57" si="57">SUM(F52:M52)</f>
        <v>25.1</v>
      </c>
      <c r="F52" s="13">
        <f>F54+F53</f>
        <v>0</v>
      </c>
      <c r="G52" s="13">
        <f t="shared" ref="G52:M52" si="58">G54+G53</f>
        <v>25.1</v>
      </c>
      <c r="H52" s="22">
        <f t="shared" si="58"/>
        <v>0</v>
      </c>
      <c r="I52" s="22">
        <f t="shared" si="58"/>
        <v>0</v>
      </c>
      <c r="J52" s="13">
        <f t="shared" si="58"/>
        <v>0</v>
      </c>
      <c r="K52" s="13">
        <f t="shared" si="58"/>
        <v>0</v>
      </c>
      <c r="L52" s="13">
        <f t="shared" si="58"/>
        <v>0</v>
      </c>
      <c r="M52" s="13">
        <f t="shared" si="58"/>
        <v>0</v>
      </c>
    </row>
    <row r="53" spans="1:13" ht="30">
      <c r="A53" s="48"/>
      <c r="B53" s="68"/>
      <c r="C53" s="65"/>
      <c r="D53" s="18" t="s">
        <v>50</v>
      </c>
      <c r="E53" s="13">
        <f t="shared" si="57"/>
        <v>25.1</v>
      </c>
      <c r="F53" s="13">
        <v>0</v>
      </c>
      <c r="G53" s="13">
        <v>25.1</v>
      </c>
      <c r="H53" s="22">
        <v>0</v>
      </c>
      <c r="I53" s="22">
        <v>0</v>
      </c>
      <c r="J53" s="13">
        <v>0</v>
      </c>
      <c r="K53" s="13">
        <v>0</v>
      </c>
      <c r="L53" s="13">
        <v>0</v>
      </c>
      <c r="M53" s="13">
        <v>0</v>
      </c>
    </row>
    <row r="54" spans="1:13" ht="45">
      <c r="A54" s="48"/>
      <c r="B54" s="69"/>
      <c r="C54" s="65"/>
      <c r="D54" s="18" t="s">
        <v>36</v>
      </c>
      <c r="E54" s="13">
        <f t="shared" si="57"/>
        <v>0</v>
      </c>
      <c r="F54" s="13">
        <v>0</v>
      </c>
      <c r="G54" s="13">
        <v>0</v>
      </c>
      <c r="H54" s="22">
        <v>0</v>
      </c>
      <c r="I54" s="22">
        <v>0</v>
      </c>
      <c r="J54" s="13">
        <v>0</v>
      </c>
      <c r="K54" s="13">
        <v>0</v>
      </c>
      <c r="L54" s="13">
        <v>0</v>
      </c>
      <c r="M54" s="13">
        <v>0</v>
      </c>
    </row>
    <row r="55" spans="1:13">
      <c r="A55" s="48"/>
      <c r="B55" s="63" t="s">
        <v>55</v>
      </c>
      <c r="C55" s="65"/>
      <c r="D55" s="18" t="s">
        <v>21</v>
      </c>
      <c r="E55" s="13">
        <f t="shared" si="57"/>
        <v>25.1</v>
      </c>
      <c r="F55" s="13">
        <f>F57+F56</f>
        <v>0</v>
      </c>
      <c r="G55" s="13">
        <f t="shared" ref="G55:M55" si="59">G57+G56</f>
        <v>25.1</v>
      </c>
      <c r="H55" s="22">
        <f t="shared" si="59"/>
        <v>0</v>
      </c>
      <c r="I55" s="22">
        <f t="shared" si="59"/>
        <v>0</v>
      </c>
      <c r="J55" s="13">
        <f t="shared" si="59"/>
        <v>0</v>
      </c>
      <c r="K55" s="13">
        <f t="shared" si="59"/>
        <v>0</v>
      </c>
      <c r="L55" s="13">
        <f t="shared" si="59"/>
        <v>0</v>
      </c>
      <c r="M55" s="13">
        <f t="shared" si="59"/>
        <v>0</v>
      </c>
    </row>
    <row r="56" spans="1:13" ht="30">
      <c r="A56" s="48"/>
      <c r="B56" s="63"/>
      <c r="C56" s="65"/>
      <c r="D56" s="18" t="s">
        <v>50</v>
      </c>
      <c r="E56" s="13">
        <f t="shared" si="57"/>
        <v>25.1</v>
      </c>
      <c r="F56" s="13">
        <f>F53</f>
        <v>0</v>
      </c>
      <c r="G56" s="13">
        <f t="shared" ref="G56:M56" si="60">G53</f>
        <v>25.1</v>
      </c>
      <c r="H56" s="22">
        <f t="shared" si="60"/>
        <v>0</v>
      </c>
      <c r="I56" s="22">
        <f t="shared" si="60"/>
        <v>0</v>
      </c>
      <c r="J56" s="13">
        <f t="shared" si="60"/>
        <v>0</v>
      </c>
      <c r="K56" s="13">
        <f t="shared" si="60"/>
        <v>0</v>
      </c>
      <c r="L56" s="13">
        <f t="shared" si="60"/>
        <v>0</v>
      </c>
      <c r="M56" s="13">
        <f t="shared" si="60"/>
        <v>0</v>
      </c>
    </row>
    <row r="57" spans="1:13" ht="45">
      <c r="A57" s="48"/>
      <c r="B57" s="63"/>
      <c r="C57" s="65"/>
      <c r="D57" s="18" t="s">
        <v>36</v>
      </c>
      <c r="E57" s="13">
        <f t="shared" si="57"/>
        <v>0</v>
      </c>
      <c r="F57" s="13">
        <f>F54</f>
        <v>0</v>
      </c>
      <c r="G57" s="13">
        <f t="shared" ref="G57:M57" si="61">G54</f>
        <v>0</v>
      </c>
      <c r="H57" s="22">
        <f t="shared" si="61"/>
        <v>0</v>
      </c>
      <c r="I57" s="22">
        <f t="shared" si="61"/>
        <v>0</v>
      </c>
      <c r="J57" s="13">
        <f t="shared" si="61"/>
        <v>0</v>
      </c>
      <c r="K57" s="13">
        <f t="shared" si="61"/>
        <v>0</v>
      </c>
      <c r="L57" s="13">
        <f t="shared" si="61"/>
        <v>0</v>
      </c>
      <c r="M57" s="13">
        <f t="shared" si="61"/>
        <v>0</v>
      </c>
    </row>
    <row r="58" spans="1:13">
      <c r="A58" s="48"/>
      <c r="B58" s="63" t="s">
        <v>54</v>
      </c>
      <c r="C58" s="63"/>
      <c r="D58" s="18" t="s">
        <v>21</v>
      </c>
      <c r="E58" s="13">
        <f t="shared" ref="E58:E60" si="62">SUM(F58:M58)</f>
        <v>25.1</v>
      </c>
      <c r="F58" s="13">
        <f>F60+F59</f>
        <v>0</v>
      </c>
      <c r="G58" s="13">
        <f t="shared" ref="G58:M58" si="63">G60+G59</f>
        <v>25.1</v>
      </c>
      <c r="H58" s="22">
        <f t="shared" si="63"/>
        <v>0</v>
      </c>
      <c r="I58" s="22">
        <f t="shared" si="63"/>
        <v>0</v>
      </c>
      <c r="J58" s="13">
        <f t="shared" si="63"/>
        <v>0</v>
      </c>
      <c r="K58" s="13">
        <f t="shared" si="63"/>
        <v>0</v>
      </c>
      <c r="L58" s="13">
        <f t="shared" si="63"/>
        <v>0</v>
      </c>
      <c r="M58" s="13">
        <f t="shared" si="63"/>
        <v>0</v>
      </c>
    </row>
    <row r="59" spans="1:13" ht="30">
      <c r="A59" s="48"/>
      <c r="B59" s="63"/>
      <c r="C59" s="63"/>
      <c r="D59" s="18" t="s">
        <v>50</v>
      </c>
      <c r="E59" s="13">
        <f t="shared" si="62"/>
        <v>25.1</v>
      </c>
      <c r="F59" s="13">
        <f>F56</f>
        <v>0</v>
      </c>
      <c r="G59" s="13">
        <f t="shared" ref="G59:M59" si="64">G56</f>
        <v>25.1</v>
      </c>
      <c r="H59" s="22">
        <f t="shared" si="64"/>
        <v>0</v>
      </c>
      <c r="I59" s="22">
        <f t="shared" si="64"/>
        <v>0</v>
      </c>
      <c r="J59" s="13">
        <f t="shared" si="64"/>
        <v>0</v>
      </c>
      <c r="K59" s="13">
        <f t="shared" si="64"/>
        <v>0</v>
      </c>
      <c r="L59" s="13">
        <f t="shared" si="64"/>
        <v>0</v>
      </c>
      <c r="M59" s="13">
        <f t="shared" si="64"/>
        <v>0</v>
      </c>
    </row>
    <row r="60" spans="1:13" ht="45">
      <c r="A60" s="48"/>
      <c r="B60" s="63"/>
      <c r="C60" s="63"/>
      <c r="D60" s="18" t="s">
        <v>36</v>
      </c>
      <c r="E60" s="13">
        <f t="shared" si="62"/>
        <v>0</v>
      </c>
      <c r="F60" s="13">
        <f>F57</f>
        <v>0</v>
      </c>
      <c r="G60" s="13">
        <f t="shared" ref="G60:M60" si="65">G57</f>
        <v>0</v>
      </c>
      <c r="H60" s="22">
        <f t="shared" si="65"/>
        <v>0</v>
      </c>
      <c r="I60" s="22">
        <f t="shared" si="65"/>
        <v>0</v>
      </c>
      <c r="J60" s="13">
        <f t="shared" si="65"/>
        <v>0</v>
      </c>
      <c r="K60" s="13">
        <f t="shared" si="65"/>
        <v>0</v>
      </c>
      <c r="L60" s="13">
        <f t="shared" si="65"/>
        <v>0</v>
      </c>
      <c r="M60" s="13">
        <f t="shared" si="65"/>
        <v>0</v>
      </c>
    </row>
    <row r="61" spans="1:13">
      <c r="A61" s="63"/>
      <c r="B61" s="63" t="s">
        <v>42</v>
      </c>
      <c r="C61" s="48"/>
      <c r="D61" s="16" t="s">
        <v>21</v>
      </c>
      <c r="E61" s="13">
        <f t="shared" si="41"/>
        <v>26260.799999999999</v>
      </c>
      <c r="F61" s="13">
        <f>F63+F62</f>
        <v>3452.5</v>
      </c>
      <c r="G61" s="13">
        <f t="shared" ref="G61:M61" si="66">G63+G62</f>
        <v>2542</v>
      </c>
      <c r="H61" s="22">
        <f t="shared" si="66"/>
        <v>2576.6000000000004</v>
      </c>
      <c r="I61" s="22">
        <f t="shared" si="66"/>
        <v>2646.9</v>
      </c>
      <c r="J61" s="13">
        <f t="shared" si="66"/>
        <v>2305.9</v>
      </c>
      <c r="K61" s="13">
        <f t="shared" si="66"/>
        <v>2305.9</v>
      </c>
      <c r="L61" s="13">
        <f t="shared" si="66"/>
        <v>1738</v>
      </c>
      <c r="M61" s="13">
        <f t="shared" si="66"/>
        <v>8693</v>
      </c>
    </row>
    <row r="62" spans="1:13" ht="30">
      <c r="A62" s="63"/>
      <c r="B62" s="63"/>
      <c r="C62" s="48"/>
      <c r="D62" s="16" t="s">
        <v>50</v>
      </c>
      <c r="E62" s="13">
        <f t="shared" si="41"/>
        <v>37.799999999999997</v>
      </c>
      <c r="F62" s="13">
        <f>F34+F48</f>
        <v>4</v>
      </c>
      <c r="G62" s="13">
        <f>G34+G48+G59</f>
        <v>29.5</v>
      </c>
      <c r="H62" s="22">
        <f t="shared" ref="H62:M62" si="67">H34+H48+H59</f>
        <v>4.3</v>
      </c>
      <c r="I62" s="22">
        <f t="shared" si="67"/>
        <v>0</v>
      </c>
      <c r="J62" s="13">
        <f t="shared" si="67"/>
        <v>0</v>
      </c>
      <c r="K62" s="13">
        <f t="shared" si="67"/>
        <v>0</v>
      </c>
      <c r="L62" s="13">
        <f t="shared" si="67"/>
        <v>0</v>
      </c>
      <c r="M62" s="13">
        <f t="shared" si="67"/>
        <v>0</v>
      </c>
    </row>
    <row r="63" spans="1:13" ht="45">
      <c r="A63" s="63"/>
      <c r="B63" s="63"/>
      <c r="C63" s="48"/>
      <c r="D63" s="16" t="s">
        <v>36</v>
      </c>
      <c r="E63" s="13">
        <f t="shared" si="41"/>
        <v>26223</v>
      </c>
      <c r="F63" s="13">
        <f>F49+F35</f>
        <v>3448.5</v>
      </c>
      <c r="G63" s="13">
        <f>G35+G49+G60</f>
        <v>2512.5</v>
      </c>
      <c r="H63" s="22">
        <f t="shared" ref="H63:M63" si="68">H35+H49+H60</f>
        <v>2572.3000000000002</v>
      </c>
      <c r="I63" s="22">
        <f t="shared" si="68"/>
        <v>2646.9</v>
      </c>
      <c r="J63" s="13">
        <f t="shared" si="68"/>
        <v>2305.9</v>
      </c>
      <c r="K63" s="13">
        <f t="shared" si="68"/>
        <v>2305.9</v>
      </c>
      <c r="L63" s="13">
        <f t="shared" si="68"/>
        <v>1738</v>
      </c>
      <c r="M63" s="13">
        <f t="shared" si="68"/>
        <v>8693</v>
      </c>
    </row>
    <row r="65" spans="7:7">
      <c r="G65" s="27"/>
    </row>
  </sheetData>
  <mergeCells count="65">
    <mergeCell ref="A24:A26"/>
    <mergeCell ref="B24:B26"/>
    <mergeCell ref="C24:C26"/>
    <mergeCell ref="A27:A29"/>
    <mergeCell ref="B27:B29"/>
    <mergeCell ref="C27:C29"/>
    <mergeCell ref="A52:A54"/>
    <mergeCell ref="B52:B54"/>
    <mergeCell ref="A55:A57"/>
    <mergeCell ref="B55:B57"/>
    <mergeCell ref="A58:A60"/>
    <mergeCell ref="B58:B60"/>
    <mergeCell ref="A61:A63"/>
    <mergeCell ref="B61:B63"/>
    <mergeCell ref="C61:C63"/>
    <mergeCell ref="B41:B43"/>
    <mergeCell ref="C41:C43"/>
    <mergeCell ref="A44:A46"/>
    <mergeCell ref="B44:B46"/>
    <mergeCell ref="C44:C46"/>
    <mergeCell ref="A47:A49"/>
    <mergeCell ref="B47:B49"/>
    <mergeCell ref="C47:C49"/>
    <mergeCell ref="C58:C60"/>
    <mergeCell ref="A50:I50"/>
    <mergeCell ref="A51:M51"/>
    <mergeCell ref="C52:C54"/>
    <mergeCell ref="C55:C57"/>
    <mergeCell ref="A36:I36"/>
    <mergeCell ref="A37:I37"/>
    <mergeCell ref="A38:A40"/>
    <mergeCell ref="B38:B40"/>
    <mergeCell ref="A41:A43"/>
    <mergeCell ref="C38:C40"/>
    <mergeCell ref="A33:A35"/>
    <mergeCell ref="B33:B35"/>
    <mergeCell ref="C33:C35"/>
    <mergeCell ref="E5:E7"/>
    <mergeCell ref="A9:M9"/>
    <mergeCell ref="A10:M10"/>
    <mergeCell ref="A11:M11"/>
    <mergeCell ref="A30:A32"/>
    <mergeCell ref="B30:B32"/>
    <mergeCell ref="C30:C32"/>
    <mergeCell ref="A18:A20"/>
    <mergeCell ref="B18:B20"/>
    <mergeCell ref="C18:C20"/>
    <mergeCell ref="B21:B23"/>
    <mergeCell ref="A21:A23"/>
    <mergeCell ref="C21:C23"/>
    <mergeCell ref="H1:M1"/>
    <mergeCell ref="A15:A17"/>
    <mergeCell ref="B15:B17"/>
    <mergeCell ref="C15:C17"/>
    <mergeCell ref="A12:A14"/>
    <mergeCell ref="B12:B14"/>
    <mergeCell ref="C12:C14"/>
    <mergeCell ref="H2:M2"/>
    <mergeCell ref="A3:M3"/>
    <mergeCell ref="A5:A7"/>
    <mergeCell ref="B5:B7"/>
    <mergeCell ref="C5:C7"/>
    <mergeCell ref="D5:D7"/>
    <mergeCell ref="F6:M6"/>
    <mergeCell ref="F5:M5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2022-01-27T07:44:27Z</dcterms:modified>
</cp:coreProperties>
</file>