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3" r:id="rId1"/>
    <sheet name="Приложение 2" sheetId="2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2" l="1"/>
  <c r="G27" i="2" l="1"/>
  <c r="G13" i="2" l="1"/>
  <c r="L15" i="3" l="1"/>
  <c r="L14" i="3"/>
  <c r="L13" i="3"/>
  <c r="L11" i="3"/>
  <c r="H32" i="2" l="1"/>
  <c r="G45" i="2" l="1"/>
  <c r="M42" i="2"/>
  <c r="L42" i="2"/>
  <c r="K42" i="2"/>
  <c r="J42" i="2"/>
  <c r="I42" i="2"/>
  <c r="H42" i="2"/>
  <c r="G42" i="2"/>
  <c r="F42" i="2"/>
  <c r="E43" i="2"/>
  <c r="F27" i="2"/>
  <c r="E42" i="2" l="1"/>
  <c r="F31" i="2"/>
  <c r="F13" i="2"/>
  <c r="F17" i="2"/>
  <c r="H45" i="2" l="1"/>
  <c r="I45" i="2"/>
  <c r="J45" i="2"/>
  <c r="K45" i="2"/>
  <c r="L45" i="2"/>
  <c r="M45" i="2"/>
  <c r="F45" i="2"/>
  <c r="M40" i="2"/>
  <c r="L40" i="2"/>
  <c r="K40" i="2"/>
  <c r="J40" i="2"/>
  <c r="I40" i="2"/>
  <c r="H40" i="2"/>
  <c r="G40" i="2"/>
  <c r="F40" i="2"/>
  <c r="E41" i="2"/>
  <c r="M38" i="2"/>
  <c r="L38" i="2"/>
  <c r="K38" i="2"/>
  <c r="J38" i="2"/>
  <c r="I38" i="2"/>
  <c r="H38" i="2"/>
  <c r="G38" i="2"/>
  <c r="F38" i="2"/>
  <c r="E39" i="2"/>
  <c r="E40" i="2" l="1"/>
  <c r="E38" i="2"/>
  <c r="M36" i="2"/>
  <c r="L36" i="2"/>
  <c r="K36" i="2"/>
  <c r="J36" i="2"/>
  <c r="I36" i="2"/>
  <c r="H36" i="2"/>
  <c r="G36" i="2"/>
  <c r="F36" i="2"/>
  <c r="M34" i="2"/>
  <c r="L34" i="2"/>
  <c r="K34" i="2"/>
  <c r="J34" i="2"/>
  <c r="I34" i="2"/>
  <c r="H34" i="2"/>
  <c r="G34" i="2"/>
  <c r="F34" i="2"/>
  <c r="E37" i="2"/>
  <c r="E35" i="2"/>
  <c r="E36" i="2" l="1"/>
  <c r="E34" i="2"/>
  <c r="E33" i="2" l="1"/>
  <c r="M32" i="2"/>
  <c r="L32" i="2"/>
  <c r="K32" i="2"/>
  <c r="J32" i="2"/>
  <c r="I32" i="2"/>
  <c r="G32" i="2"/>
  <c r="F32" i="2"/>
  <c r="E32" i="2" l="1"/>
  <c r="M30" i="2"/>
  <c r="L30" i="2"/>
  <c r="K30" i="2"/>
  <c r="J30" i="2"/>
  <c r="I30" i="2"/>
  <c r="H30" i="2"/>
  <c r="G30" i="2"/>
  <c r="F30" i="2"/>
  <c r="E31" i="2"/>
  <c r="G21" i="2"/>
  <c r="H21" i="2"/>
  <c r="I21" i="2"/>
  <c r="J21" i="2"/>
  <c r="K21" i="2"/>
  <c r="L21" i="2"/>
  <c r="M21" i="2"/>
  <c r="F21" i="2"/>
  <c r="M18" i="2"/>
  <c r="L18" i="2"/>
  <c r="K18" i="2"/>
  <c r="J18" i="2"/>
  <c r="I18" i="2"/>
  <c r="H18" i="2"/>
  <c r="G18" i="2"/>
  <c r="F18" i="2"/>
  <c r="E19" i="2"/>
  <c r="E30" i="2" l="1"/>
  <c r="E18" i="2"/>
  <c r="G53" i="2"/>
  <c r="H53" i="2"/>
  <c r="I53" i="2"/>
  <c r="J53" i="2"/>
  <c r="K53" i="2"/>
  <c r="L53" i="2"/>
  <c r="M53" i="2"/>
  <c r="F53" i="2"/>
  <c r="I47" i="2" l="1"/>
  <c r="I46" i="2" s="1"/>
  <c r="M47" i="2"/>
  <c r="M46" i="2" s="1"/>
  <c r="F44" i="2"/>
  <c r="G61" i="2"/>
  <c r="G63" i="2" s="1"/>
  <c r="G62" i="2" s="1"/>
  <c r="H61" i="2"/>
  <c r="H63" i="2" s="1"/>
  <c r="H62" i="2" s="1"/>
  <c r="I61" i="2"/>
  <c r="I60" i="2" s="1"/>
  <c r="J61" i="2"/>
  <c r="J63" i="2" s="1"/>
  <c r="J62" i="2" s="1"/>
  <c r="K61" i="2"/>
  <c r="K60" i="2" s="1"/>
  <c r="L61" i="2"/>
  <c r="L63" i="2" s="1"/>
  <c r="L62" i="2" s="1"/>
  <c r="M61" i="2"/>
  <c r="M60" i="2" s="1"/>
  <c r="F61" i="2"/>
  <c r="F63" i="2" s="1"/>
  <c r="F62" i="2" s="1"/>
  <c r="G55" i="2"/>
  <c r="G54" i="2" s="1"/>
  <c r="H55" i="2"/>
  <c r="H54" i="2" s="1"/>
  <c r="I52" i="2"/>
  <c r="J52" i="2"/>
  <c r="K55" i="2"/>
  <c r="K54" i="2" s="1"/>
  <c r="L55" i="2"/>
  <c r="L54" i="2" s="1"/>
  <c r="M52" i="2"/>
  <c r="F55" i="2"/>
  <c r="F54" i="2" s="1"/>
  <c r="G23" i="2"/>
  <c r="H20" i="2"/>
  <c r="I20" i="2"/>
  <c r="J20" i="2"/>
  <c r="K23" i="2"/>
  <c r="L20" i="2"/>
  <c r="M20" i="2"/>
  <c r="F20" i="2"/>
  <c r="M58" i="2"/>
  <c r="L58" i="2"/>
  <c r="K58" i="2"/>
  <c r="J58" i="2"/>
  <c r="I58" i="2"/>
  <c r="H58" i="2"/>
  <c r="G58" i="2"/>
  <c r="F58" i="2"/>
  <c r="H52" i="2"/>
  <c r="M50" i="2"/>
  <c r="L50" i="2"/>
  <c r="K50" i="2"/>
  <c r="J50" i="2"/>
  <c r="I50" i="2"/>
  <c r="H50" i="2"/>
  <c r="G50" i="2"/>
  <c r="F50" i="2"/>
  <c r="M28" i="2"/>
  <c r="L28" i="2"/>
  <c r="K28" i="2"/>
  <c r="J28" i="2"/>
  <c r="I28" i="2"/>
  <c r="H28" i="2"/>
  <c r="G28" i="2"/>
  <c r="F28" i="2"/>
  <c r="M26" i="2"/>
  <c r="L26" i="2"/>
  <c r="K26" i="2"/>
  <c r="J26" i="2"/>
  <c r="I26" i="2"/>
  <c r="H26" i="2"/>
  <c r="G26" i="2"/>
  <c r="F26" i="2"/>
  <c r="M16" i="2"/>
  <c r="L16" i="2"/>
  <c r="K16" i="2"/>
  <c r="J16" i="2"/>
  <c r="I16" i="2"/>
  <c r="H16" i="2"/>
  <c r="G16" i="2"/>
  <c r="F16" i="2"/>
  <c r="M14" i="2"/>
  <c r="L14" i="2"/>
  <c r="K14" i="2"/>
  <c r="J14" i="2"/>
  <c r="I14" i="2"/>
  <c r="H14" i="2"/>
  <c r="G14" i="2"/>
  <c r="F14" i="2"/>
  <c r="G12" i="2"/>
  <c r="H12" i="2"/>
  <c r="I12" i="2"/>
  <c r="J12" i="2"/>
  <c r="K12" i="2"/>
  <c r="L12" i="2"/>
  <c r="M12" i="2"/>
  <c r="F12" i="2"/>
  <c r="E59" i="2"/>
  <c r="E51" i="2"/>
  <c r="E29" i="2"/>
  <c r="E27" i="2"/>
  <c r="E13" i="2"/>
  <c r="E15" i="2"/>
  <c r="E17" i="2"/>
  <c r="H60" i="2" l="1"/>
  <c r="L60" i="2"/>
  <c r="G60" i="2"/>
  <c r="E58" i="2"/>
  <c r="J44" i="2"/>
  <c r="J47" i="2"/>
  <c r="J46" i="2" s="1"/>
  <c r="M44" i="2"/>
  <c r="L44" i="2"/>
  <c r="L47" i="2"/>
  <c r="L46" i="2" s="1"/>
  <c r="H44" i="2"/>
  <c r="H47" i="2"/>
  <c r="H46" i="2" s="1"/>
  <c r="E28" i="2"/>
  <c r="I44" i="2"/>
  <c r="K44" i="2"/>
  <c r="K47" i="2"/>
  <c r="K46" i="2" s="1"/>
  <c r="G44" i="2"/>
  <c r="G47" i="2"/>
  <c r="G46" i="2" s="1"/>
  <c r="G52" i="2"/>
  <c r="E14" i="2"/>
  <c r="G20" i="2"/>
  <c r="E26" i="2"/>
  <c r="K20" i="2"/>
  <c r="K52" i="2"/>
  <c r="J60" i="2"/>
  <c r="F52" i="2"/>
  <c r="F60" i="2"/>
  <c r="E45" i="2"/>
  <c r="K22" i="2"/>
  <c r="G65" i="2"/>
  <c r="G64" i="2" s="1"/>
  <c r="G22" i="2"/>
  <c r="E50" i="2"/>
  <c r="L23" i="2"/>
  <c r="H23" i="2"/>
  <c r="F23" i="2"/>
  <c r="J23" i="2"/>
  <c r="K63" i="2"/>
  <c r="K62" i="2" s="1"/>
  <c r="L52" i="2"/>
  <c r="M23" i="2"/>
  <c r="I23" i="2"/>
  <c r="F47" i="2"/>
  <c r="J55" i="2"/>
  <c r="J54" i="2" s="1"/>
  <c r="M55" i="2"/>
  <c r="M54" i="2" s="1"/>
  <c r="I55" i="2"/>
  <c r="I54" i="2" s="1"/>
  <c r="M63" i="2"/>
  <c r="M62" i="2" s="1"/>
  <c r="I62" i="2"/>
  <c r="E16" i="2"/>
  <c r="E61" i="2"/>
  <c r="E53" i="2"/>
  <c r="E21" i="2"/>
  <c r="E12" i="2"/>
  <c r="E44" i="2" l="1"/>
  <c r="E20" i="2"/>
  <c r="E62" i="2"/>
  <c r="E60" i="2"/>
  <c r="E55" i="2"/>
  <c r="E52" i="2"/>
  <c r="E54" i="2"/>
  <c r="E63" i="2"/>
  <c r="H65" i="2"/>
  <c r="H64" i="2" s="1"/>
  <c r="H22" i="2"/>
  <c r="K65" i="2"/>
  <c r="K64" i="2" s="1"/>
  <c r="M22" i="2"/>
  <c r="M65" i="2"/>
  <c r="M64" i="2" s="1"/>
  <c r="J22" i="2"/>
  <c r="J65" i="2"/>
  <c r="J64" i="2" s="1"/>
  <c r="L65" i="2"/>
  <c r="L64" i="2" s="1"/>
  <c r="L22" i="2"/>
  <c r="I22" i="2"/>
  <c r="I65" i="2"/>
  <c r="I64" i="2" s="1"/>
  <c r="F46" i="2"/>
  <c r="E46" i="2" s="1"/>
  <c r="E47" i="2"/>
  <c r="F22" i="2"/>
  <c r="E23" i="2"/>
  <c r="F65" i="2"/>
  <c r="E22" i="2" l="1"/>
  <c r="E65" i="2"/>
  <c r="F64" i="2"/>
  <c r="E64" i="2" s="1"/>
</calcChain>
</file>

<file path=xl/sharedStrings.xml><?xml version="1.0" encoding="utf-8"?>
<sst xmlns="http://schemas.openxmlformats.org/spreadsheetml/2006/main" count="153" uniqueCount="87">
  <si>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</si>
  <si>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</si>
  <si>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</si>
  <si>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</si>
  <si>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</si>
  <si>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</si>
  <si>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</si>
  <si>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</si>
  <si>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</si>
  <si>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</si>
  <si>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</si>
  <si>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</si>
  <si>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</si>
  <si>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Цель: Создание условий для обеспечения исполнения муниципальных функций</t>
  </si>
  <si>
    <t>Основное мероприятие 1: Обеспечение выполнения полномочий и функций администрации сельского поселения Саранпауль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</si>
  <si>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Обеспечение деятельности администрации сельского поселения Саранпауль.</t>
    </r>
  </si>
  <si>
    <t>1.1.</t>
  </si>
  <si>
    <t>Обеспечение выполнения полномочий и функций администрации сельского поселения Саранпауль</t>
  </si>
  <si>
    <t>Администрация сп.Саранпауль</t>
  </si>
  <si>
    <t xml:space="preserve">Всего </t>
  </si>
  <si>
    <t>Бюджет поселения</t>
  </si>
  <si>
    <t>1.2.</t>
  </si>
  <si>
    <t>Повышение квалификации муниципальных служащих</t>
  </si>
  <si>
    <t>1.3.</t>
  </si>
  <si>
    <t>Оплата льготного и санаторно-курортного лечения</t>
  </si>
  <si>
    <t>Итого по задаче 1</t>
  </si>
  <si>
    <t>Всего</t>
  </si>
  <si>
    <t>Итого по основному мероприятию 1</t>
  </si>
  <si>
    <t>Основное мероприятие 2: Обеспечение выполнения полномочий и функций Муниципального казенного учреждения «Хозяйственно-эксплуатационная служба сп.Саранпауль»</t>
  </si>
  <si>
    <r>
      <t>Задача 2: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Обеспечение деятельности Муниципальное казенное учреждение «Хозяйственно-эксплуатационная служба сп.Саранпауль».</t>
    </r>
  </si>
  <si>
    <t>2.1.</t>
  </si>
  <si>
    <t>Организация хозяйственно-технического обслуживания административных зданий</t>
  </si>
  <si>
    <t>МКУ «Хозяйственно-эксплуатационная служба сп.Саранпауль»</t>
  </si>
  <si>
    <t>2.2.</t>
  </si>
  <si>
    <t>Техническое обслуживание служебного транспорта для муниципальных нужд</t>
  </si>
  <si>
    <t>Итого по задаче 2</t>
  </si>
  <si>
    <t>Итого по основному мероприятию 2</t>
  </si>
  <si>
    <t>Основное мероприятие 3: Расходы на выплаты персоналу в целях обеспечения выполнения функций органами местного самоуправления</t>
  </si>
  <si>
    <t>Задача 3. Пенсионное обеспечение</t>
  </si>
  <si>
    <t>3.1.</t>
  </si>
  <si>
    <t>Выплата пенсии за выслугу лет лицам, замещавшим муниципальные должности муниципальной службы в сельском поселении Саранпауль</t>
  </si>
  <si>
    <t>Итого по основному мероприятию 3</t>
  </si>
  <si>
    <t>Итого по задаче 3</t>
  </si>
  <si>
    <t>Основное мероприятие 4: Обеспечение выполнения полномочий и функций главы сельского поселения Саранпауль</t>
  </si>
  <si>
    <t>Задача 4. Обеспечение деятельности главы сельского поселения Саранпауль.</t>
  </si>
  <si>
    <t>4.1.</t>
  </si>
  <si>
    <t>Глава муниципального образования</t>
  </si>
  <si>
    <t>Итого по задаче 4</t>
  </si>
  <si>
    <t>Итого по основному мероприятию 4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</si>
  <si>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</si>
  <si>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</si>
  <si>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</si>
  <si>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</si>
  <si>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1.4.</t>
  </si>
  <si>
    <t>Оплата услуг интернета</t>
  </si>
  <si>
    <t xml:space="preserve">Услуги по содержанию сайта с.п.Саранпауль </t>
  </si>
  <si>
    <t>Ремонт детских дворовых и спортивных площадок</t>
  </si>
  <si>
    <t>Приложение 2
к муниципальной программе 
 «Совершенствование муниципального управления в сельском поселении Саранпауль»</t>
  </si>
  <si>
    <t>Приобретение туристических катамаранов, для проведения спортивно-массовых мероприятий</t>
  </si>
  <si>
    <t>2.3.</t>
  </si>
  <si>
    <t>2.4.</t>
  </si>
  <si>
    <t>2.5.</t>
  </si>
  <si>
    <t>2.6.</t>
  </si>
  <si>
    <t>Проведение спортивно-массового мероприятия «Лыжня Андрея 2019»</t>
  </si>
  <si>
    <t>2.7.</t>
  </si>
  <si>
    <t>Приобретение новогодней атрибутики и украшений для общепоселковой елки</t>
  </si>
  <si>
    <t>2.8.</t>
  </si>
  <si>
    <t>Приоберетение детской площадки для д.Щекурья</t>
  </si>
  <si>
    <t>2.9.</t>
  </si>
  <si>
    <t>Проведение мероприятия "День Оленевода"</t>
  </si>
  <si>
    <t>Приложение 1
к муниципальной программе 
 «Совершенствование муниципального управления в сельском поселении Саранпауль»</t>
  </si>
  <si>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</si>
  <si>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</si>
  <si>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</si>
  <si>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</si>
  <si>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Значения целевого показателя и (или) индикатора по годам</t>
  </si>
  <si>
    <t>Значение целевого показателя и (или) индикатора) на момент окончания  действия программы</t>
  </si>
  <si>
    <t>Обеспечение выполнения полномочий и функций администрации сельского поселения Саранпауль, %</t>
  </si>
  <si>
    <t>Обеспечение выполнения полномочий и функций МКУ «Хозяйственно-эксплуатационная служба сп.Саранпауль, %</t>
  </si>
  <si>
    <t>Обеспечение выполнения полномочий и функций главы сельского поселения Саранпауль, %</t>
  </si>
  <si>
    <t>Количество муниципальных служащих, прошедших обучение по программам повышения квалификации,  человек.</t>
  </si>
  <si>
    <t>Проведение технического обслуживания и ремонта служебного автомобиля,  кол-во ремонтов</t>
  </si>
  <si>
    <t>Количество рабочих мест работников администрации сельского поселения Саранпауль, имеющих доступ к сети интернет, ед.</t>
  </si>
  <si>
    <t>Количество размещенных нормативно-правовых актов на сайте Администрации сп.Саранпауль, ед.</t>
  </si>
  <si>
    <t>Количество отремонтированных  детских игровых и спортивных площадок, ед.</t>
  </si>
  <si>
    <t>Приложение 1 к постановлению от 19.01.2021г. № 08</t>
  </si>
  <si>
    <t>Приложение 2 к постановлению от от 19.01.2021г. №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</si>
</sst>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I1" sqref="I1:L1"/>
    </sheetView>
  </sheetViews>
  <sheetFormatPr defaultRowHeight="15" x14ac:dyDescent="0.25"/>
  <cols>
    <col min="2" max="2" width="27.7109375" customWidth="1"/>
  </cols>
  <sheetData>
    <row r="1" spans="1:12" ht="34.5" customHeight="1" x14ac:dyDescent="0.25">
      <c r="I1" s="25" t="s">
        <v>85</v>
      </c>
      <c r="J1" s="25"/>
      <c r="K1" s="25"/>
      <c r="L1" s="25"/>
    </row>
    <row r="2" spans="1:12" ht="84.75" customHeight="1" x14ac:dyDescent="0.25">
      <c r="I2" s="25" t="s">
        <v>70</v>
      </c>
      <c r="J2" s="25"/>
      <c r="K2" s="25"/>
      <c r="L2" s="25"/>
    </row>
    <row r="3" spans="1:12" ht="16.5" x14ac:dyDescent="0.25">
      <c r="A3" s="26" t="s">
        <v>71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6.5" x14ac:dyDescent="0.25">
      <c r="A4" s="13"/>
    </row>
    <row r="5" spans="1:12" x14ac:dyDescent="0.25">
      <c r="A5" s="28" t="s">
        <v>72</v>
      </c>
      <c r="B5" s="28" t="s">
        <v>73</v>
      </c>
      <c r="C5" s="28" t="s">
        <v>74</v>
      </c>
      <c r="D5" s="28" t="s">
        <v>75</v>
      </c>
      <c r="E5" s="28"/>
      <c r="F5" s="28"/>
      <c r="G5" s="28"/>
      <c r="H5" s="28"/>
      <c r="I5" s="28"/>
      <c r="J5" s="28"/>
      <c r="K5" s="28"/>
      <c r="L5" s="28" t="s">
        <v>76</v>
      </c>
    </row>
    <row r="6" spans="1:12" ht="24" x14ac:dyDescent="0.25">
      <c r="A6" s="29"/>
      <c r="B6" s="29"/>
      <c r="C6" s="30"/>
      <c r="D6" s="14" t="s">
        <v>0</v>
      </c>
      <c r="E6" s="14" t="s">
        <v>1</v>
      </c>
      <c r="F6" s="14" t="s">
        <v>2</v>
      </c>
      <c r="G6" s="14" t="s">
        <v>3</v>
      </c>
      <c r="H6" s="14" t="s">
        <v>4</v>
      </c>
      <c r="I6" s="14" t="s">
        <v>5</v>
      </c>
      <c r="J6" s="14" t="s">
        <v>6</v>
      </c>
      <c r="K6" s="15" t="s">
        <v>52</v>
      </c>
      <c r="L6" s="29"/>
    </row>
    <row r="7" spans="1:12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/>
      <c r="L7" s="16">
        <v>11</v>
      </c>
    </row>
    <row r="8" spans="1:12" ht="51" x14ac:dyDescent="0.25">
      <c r="A8" s="16">
        <v>1</v>
      </c>
      <c r="B8" s="12" t="s">
        <v>77</v>
      </c>
      <c r="C8" s="10">
        <v>100</v>
      </c>
      <c r="D8" s="10">
        <v>100</v>
      </c>
      <c r="E8" s="10">
        <v>100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0">
        <v>100</v>
      </c>
      <c r="L8" s="10">
        <v>100</v>
      </c>
    </row>
    <row r="9" spans="1:12" ht="63.75" x14ac:dyDescent="0.25">
      <c r="A9" s="16">
        <v>2</v>
      </c>
      <c r="B9" s="11" t="s">
        <v>78</v>
      </c>
      <c r="C9" s="10">
        <v>100</v>
      </c>
      <c r="D9" s="10">
        <v>100</v>
      </c>
      <c r="E9" s="10">
        <v>100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0">
        <v>100</v>
      </c>
      <c r="L9" s="10">
        <v>100</v>
      </c>
    </row>
    <row r="10" spans="1:12" ht="51" x14ac:dyDescent="0.25">
      <c r="A10" s="16">
        <v>3</v>
      </c>
      <c r="B10" s="11" t="s">
        <v>79</v>
      </c>
      <c r="C10" s="10">
        <v>100</v>
      </c>
      <c r="D10" s="10">
        <v>100</v>
      </c>
      <c r="E10" s="10">
        <v>100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0">
        <v>100</v>
      </c>
      <c r="L10" s="10">
        <v>100</v>
      </c>
    </row>
    <row r="11" spans="1:12" ht="63.75" x14ac:dyDescent="0.25">
      <c r="A11" s="16">
        <v>4</v>
      </c>
      <c r="B11" s="12" t="s">
        <v>80</v>
      </c>
      <c r="C11" s="10">
        <v>4</v>
      </c>
      <c r="D11" s="10">
        <v>2</v>
      </c>
      <c r="E11" s="22">
        <v>9</v>
      </c>
      <c r="F11" s="10">
        <v>5</v>
      </c>
      <c r="G11" s="10">
        <v>5</v>
      </c>
      <c r="H11" s="10">
        <v>5</v>
      </c>
      <c r="I11" s="10">
        <v>5</v>
      </c>
      <c r="J11" s="10">
        <v>5</v>
      </c>
      <c r="K11" s="10">
        <v>25</v>
      </c>
      <c r="L11" s="10">
        <f>SUM(D11:K11)</f>
        <v>61</v>
      </c>
    </row>
    <row r="12" spans="1:12" ht="51" x14ac:dyDescent="0.25">
      <c r="A12" s="16">
        <v>5</v>
      </c>
      <c r="B12" s="11" t="s">
        <v>81</v>
      </c>
      <c r="C12" s="10">
        <v>1</v>
      </c>
      <c r="D12" s="10">
        <v>1</v>
      </c>
      <c r="E12" s="22">
        <v>1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5</v>
      </c>
      <c r="L12" s="10">
        <v>12</v>
      </c>
    </row>
    <row r="13" spans="1:12" ht="63.75" x14ac:dyDescent="0.25">
      <c r="A13" s="16">
        <v>6</v>
      </c>
      <c r="B13" s="17" t="s">
        <v>82</v>
      </c>
      <c r="C13" s="10">
        <v>29</v>
      </c>
      <c r="D13" s="18">
        <v>29</v>
      </c>
      <c r="E13" s="23">
        <v>29</v>
      </c>
      <c r="F13" s="18">
        <v>29</v>
      </c>
      <c r="G13" s="10">
        <v>29</v>
      </c>
      <c r="H13" s="10">
        <v>29</v>
      </c>
      <c r="I13" s="10">
        <v>29</v>
      </c>
      <c r="J13" s="10">
        <v>29</v>
      </c>
      <c r="K13" s="10">
        <v>145</v>
      </c>
      <c r="L13" s="10">
        <f>SUM(D13:K13)</f>
        <v>348</v>
      </c>
    </row>
    <row r="14" spans="1:12" ht="51" x14ac:dyDescent="0.25">
      <c r="A14" s="16">
        <v>7</v>
      </c>
      <c r="B14" s="19" t="s">
        <v>83</v>
      </c>
      <c r="C14" s="10">
        <v>150</v>
      </c>
      <c r="D14" s="18">
        <v>182</v>
      </c>
      <c r="E14" s="23">
        <v>242</v>
      </c>
      <c r="F14" s="18">
        <v>250</v>
      </c>
      <c r="G14" s="10">
        <v>250</v>
      </c>
      <c r="H14" s="10">
        <v>250</v>
      </c>
      <c r="I14" s="10">
        <v>250</v>
      </c>
      <c r="J14" s="10">
        <v>250</v>
      </c>
      <c r="K14" s="10">
        <v>1250</v>
      </c>
      <c r="L14" s="10">
        <f t="shared" ref="L14:L15" si="0">SUM(D14:K14)</f>
        <v>2924</v>
      </c>
    </row>
    <row r="15" spans="1:12" ht="38.25" x14ac:dyDescent="0.25">
      <c r="A15" s="16">
        <v>8</v>
      </c>
      <c r="B15" s="12" t="s">
        <v>84</v>
      </c>
      <c r="C15" s="20">
        <v>1</v>
      </c>
      <c r="D15" s="21">
        <v>0</v>
      </c>
      <c r="E15" s="24">
        <v>0</v>
      </c>
      <c r="F15" s="18">
        <v>2</v>
      </c>
      <c r="G15" s="10">
        <v>2</v>
      </c>
      <c r="H15" s="10">
        <v>2</v>
      </c>
      <c r="I15" s="10">
        <v>2</v>
      </c>
      <c r="J15" s="10">
        <v>2</v>
      </c>
      <c r="K15" s="10">
        <v>10</v>
      </c>
      <c r="L15" s="10">
        <f t="shared" si="0"/>
        <v>20</v>
      </c>
    </row>
  </sheetData>
  <mergeCells count="8">
    <mergeCell ref="I1:L1"/>
    <mergeCell ref="I2:L2"/>
    <mergeCell ref="A3:L3"/>
    <mergeCell ref="A5:A6"/>
    <mergeCell ref="B5:B6"/>
    <mergeCell ref="C5:C6"/>
    <mergeCell ref="D5:K5"/>
    <mergeCell ref="L5:L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workbookViewId="0">
      <selection activeCell="J1" sqref="J1:M1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30" customHeight="1" x14ac:dyDescent="0.25">
      <c r="J1" s="25" t="s">
        <v>86</v>
      </c>
      <c r="K1" s="33"/>
      <c r="L1" s="33"/>
      <c r="M1" s="33"/>
    </row>
    <row r="2" spans="1:13" ht="83.25" customHeight="1" x14ac:dyDescent="0.25">
      <c r="H2" s="25" t="s">
        <v>57</v>
      </c>
      <c r="I2" s="33"/>
      <c r="J2" s="33"/>
      <c r="K2" s="33"/>
      <c r="L2" s="33"/>
      <c r="M2" s="33"/>
    </row>
    <row r="3" spans="1:13" ht="39.75" customHeight="1" x14ac:dyDescent="0.25">
      <c r="A3" s="41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8.75" x14ac:dyDescent="0.25">
      <c r="A4" s="2"/>
    </row>
    <row r="5" spans="1:13" x14ac:dyDescent="0.25">
      <c r="A5" s="31" t="s">
        <v>7</v>
      </c>
      <c r="B5" s="31" t="s">
        <v>8</v>
      </c>
      <c r="C5" s="31" t="s">
        <v>9</v>
      </c>
      <c r="D5" s="31" t="s">
        <v>10</v>
      </c>
      <c r="E5" s="31" t="s">
        <v>50</v>
      </c>
      <c r="F5" s="31"/>
      <c r="G5" s="31"/>
      <c r="H5" s="31"/>
      <c r="I5" s="31"/>
      <c r="J5" s="31"/>
      <c r="K5" s="31"/>
      <c r="L5" s="31"/>
      <c r="M5" s="31"/>
    </row>
    <row r="6" spans="1:13" ht="20.25" customHeight="1" x14ac:dyDescent="0.25">
      <c r="A6" s="29"/>
      <c r="B6" s="29"/>
      <c r="C6" s="29"/>
      <c r="D6" s="29"/>
      <c r="E6" s="31" t="s">
        <v>11</v>
      </c>
      <c r="F6" s="31" t="s">
        <v>12</v>
      </c>
      <c r="G6" s="31"/>
      <c r="H6" s="31"/>
      <c r="I6" s="31"/>
      <c r="J6" s="31"/>
      <c r="K6" s="31"/>
      <c r="L6" s="31"/>
      <c r="M6" s="31"/>
    </row>
    <row r="7" spans="1:13" ht="24.75" customHeight="1" x14ac:dyDescent="0.25">
      <c r="A7" s="29"/>
      <c r="B7" s="29"/>
      <c r="C7" s="29"/>
      <c r="D7" s="29"/>
      <c r="E7" s="29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1" t="s">
        <v>5</v>
      </c>
      <c r="L7" s="1" t="s">
        <v>6</v>
      </c>
      <c r="M7" s="3" t="s">
        <v>52</v>
      </c>
    </row>
    <row r="8" spans="1:13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17</v>
      </c>
    </row>
    <row r="9" spans="1:13" x14ac:dyDescent="0.25">
      <c r="A9" s="43" t="s">
        <v>13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25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x14ac:dyDescent="0.25">
      <c r="A11" s="43" t="s">
        <v>15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x14ac:dyDescent="0.25">
      <c r="A12" s="31" t="s">
        <v>16</v>
      </c>
      <c r="B12" s="32" t="s">
        <v>17</v>
      </c>
      <c r="C12" s="34" t="s">
        <v>18</v>
      </c>
      <c r="D12" s="1" t="s">
        <v>19</v>
      </c>
      <c r="E12" s="4">
        <f t="shared" ref="E12:E23" si="0">SUM(F12:M12)</f>
        <v>245058.5</v>
      </c>
      <c r="F12" s="4">
        <f>F13</f>
        <v>19685.8</v>
      </c>
      <c r="G12" s="4">
        <f t="shared" ref="G12:M12" si="1">G13</f>
        <v>21486</v>
      </c>
      <c r="H12" s="4">
        <f t="shared" si="1"/>
        <v>19998.2</v>
      </c>
      <c r="I12" s="4">
        <f t="shared" si="1"/>
        <v>20021.400000000001</v>
      </c>
      <c r="J12" s="4">
        <f t="shared" si="1"/>
        <v>20701.7</v>
      </c>
      <c r="K12" s="4">
        <f t="shared" si="1"/>
        <v>20452.2</v>
      </c>
      <c r="L12" s="4">
        <f t="shared" si="1"/>
        <v>20452.2</v>
      </c>
      <c r="M12" s="4">
        <f t="shared" si="1"/>
        <v>102261</v>
      </c>
    </row>
    <row r="13" spans="1:13" ht="25.5" x14ac:dyDescent="0.25">
      <c r="A13" s="31"/>
      <c r="B13" s="32"/>
      <c r="C13" s="34"/>
      <c r="D13" s="1" t="s">
        <v>20</v>
      </c>
      <c r="E13" s="4">
        <f t="shared" si="0"/>
        <v>245058.5</v>
      </c>
      <c r="F13" s="4">
        <f>19683.8+2</f>
        <v>19685.8</v>
      </c>
      <c r="G13" s="4">
        <f>21496-10</f>
        <v>21486</v>
      </c>
      <c r="H13" s="4">
        <v>19998.2</v>
      </c>
      <c r="I13" s="4">
        <v>20021.400000000001</v>
      </c>
      <c r="J13" s="4">
        <v>20701.7</v>
      </c>
      <c r="K13" s="4">
        <v>20452.2</v>
      </c>
      <c r="L13" s="4">
        <v>20452.2</v>
      </c>
      <c r="M13" s="4">
        <v>102261</v>
      </c>
    </row>
    <row r="14" spans="1:13" x14ac:dyDescent="0.25">
      <c r="A14" s="31" t="s">
        <v>21</v>
      </c>
      <c r="B14" s="32" t="s">
        <v>22</v>
      </c>
      <c r="C14" s="34" t="s">
        <v>18</v>
      </c>
      <c r="D14" s="1" t="s">
        <v>19</v>
      </c>
      <c r="E14" s="4">
        <f t="shared" si="0"/>
        <v>615</v>
      </c>
      <c r="F14" s="4">
        <f>F15</f>
        <v>10</v>
      </c>
      <c r="G14" s="4">
        <f t="shared" ref="G14" si="2">G15</f>
        <v>55</v>
      </c>
      <c r="H14" s="4">
        <f t="shared" ref="H14" si="3">H15</f>
        <v>55</v>
      </c>
      <c r="I14" s="4">
        <f t="shared" ref="I14" si="4">I15</f>
        <v>55</v>
      </c>
      <c r="J14" s="4">
        <f t="shared" ref="J14" si="5">J15</f>
        <v>55</v>
      </c>
      <c r="K14" s="4">
        <f t="shared" ref="K14" si="6">K15</f>
        <v>55</v>
      </c>
      <c r="L14" s="4">
        <f t="shared" ref="L14" si="7">L15</f>
        <v>55</v>
      </c>
      <c r="M14" s="4">
        <f t="shared" ref="M14" si="8">M15</f>
        <v>275</v>
      </c>
    </row>
    <row r="15" spans="1:13" ht="25.5" x14ac:dyDescent="0.25">
      <c r="A15" s="31"/>
      <c r="B15" s="32"/>
      <c r="C15" s="34"/>
      <c r="D15" s="1" t="s">
        <v>20</v>
      </c>
      <c r="E15" s="4">
        <f t="shared" si="0"/>
        <v>615</v>
      </c>
      <c r="F15" s="4">
        <v>10</v>
      </c>
      <c r="G15" s="4">
        <v>55</v>
      </c>
      <c r="H15" s="4">
        <v>55</v>
      </c>
      <c r="I15" s="4">
        <v>55</v>
      </c>
      <c r="J15" s="4">
        <v>55</v>
      </c>
      <c r="K15" s="4">
        <v>55</v>
      </c>
      <c r="L15" s="4">
        <v>55</v>
      </c>
      <c r="M15" s="4">
        <v>275</v>
      </c>
    </row>
    <row r="16" spans="1:13" x14ac:dyDescent="0.25">
      <c r="A16" s="31" t="s">
        <v>23</v>
      </c>
      <c r="B16" s="32" t="s">
        <v>24</v>
      </c>
      <c r="C16" s="34" t="s">
        <v>18</v>
      </c>
      <c r="D16" s="1" t="s">
        <v>19</v>
      </c>
      <c r="E16" s="4">
        <f t="shared" si="0"/>
        <v>3003.7</v>
      </c>
      <c r="F16" s="4">
        <f t="shared" ref="F16:M16" si="9">F17</f>
        <v>642.20000000000005</v>
      </c>
      <c r="G16" s="4">
        <f t="shared" si="9"/>
        <v>351.5</v>
      </c>
      <c r="H16" s="4">
        <f t="shared" si="9"/>
        <v>2010</v>
      </c>
      <c r="I16" s="4">
        <f t="shared" si="9"/>
        <v>0</v>
      </c>
      <c r="J16" s="4">
        <f t="shared" si="9"/>
        <v>0</v>
      </c>
      <c r="K16" s="4">
        <f t="shared" si="9"/>
        <v>0</v>
      </c>
      <c r="L16" s="4">
        <f t="shared" si="9"/>
        <v>0</v>
      </c>
      <c r="M16" s="4">
        <f t="shared" si="9"/>
        <v>0</v>
      </c>
    </row>
    <row r="17" spans="1:13" ht="25.5" x14ac:dyDescent="0.25">
      <c r="A17" s="31"/>
      <c r="B17" s="32"/>
      <c r="C17" s="34"/>
      <c r="D17" s="1" t="s">
        <v>20</v>
      </c>
      <c r="E17" s="4">
        <f t="shared" si="0"/>
        <v>3003.7</v>
      </c>
      <c r="F17" s="4">
        <f>644.2-2</f>
        <v>642.20000000000005</v>
      </c>
      <c r="G17" s="4">
        <v>351.5</v>
      </c>
      <c r="H17" s="4">
        <v>2010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25">
      <c r="A18" s="31" t="s">
        <v>53</v>
      </c>
      <c r="B18" s="32" t="s">
        <v>55</v>
      </c>
      <c r="C18" s="34" t="s">
        <v>18</v>
      </c>
      <c r="D18" s="5" t="s">
        <v>19</v>
      </c>
      <c r="E18" s="4">
        <f t="shared" si="0"/>
        <v>156</v>
      </c>
      <c r="F18" s="4">
        <f>F19</f>
        <v>13</v>
      </c>
      <c r="G18" s="4">
        <f t="shared" ref="G18" si="10">G19</f>
        <v>13</v>
      </c>
      <c r="H18" s="4">
        <f t="shared" ref="H18" si="11">H19</f>
        <v>13</v>
      </c>
      <c r="I18" s="4">
        <f t="shared" ref="I18" si="12">I19</f>
        <v>13</v>
      </c>
      <c r="J18" s="4">
        <f t="shared" ref="J18" si="13">J19</f>
        <v>13</v>
      </c>
      <c r="K18" s="4">
        <f t="shared" ref="K18" si="14">K19</f>
        <v>13</v>
      </c>
      <c r="L18" s="4">
        <f t="shared" ref="L18" si="15">L19</f>
        <v>13</v>
      </c>
      <c r="M18" s="4">
        <f t="shared" ref="M18" si="16">M19</f>
        <v>65</v>
      </c>
    </row>
    <row r="19" spans="1:13" ht="25.5" x14ac:dyDescent="0.25">
      <c r="A19" s="31"/>
      <c r="B19" s="32"/>
      <c r="C19" s="34"/>
      <c r="D19" s="5" t="s">
        <v>20</v>
      </c>
      <c r="E19" s="4">
        <f t="shared" si="0"/>
        <v>156</v>
      </c>
      <c r="F19" s="4">
        <v>13</v>
      </c>
      <c r="G19" s="4">
        <v>13</v>
      </c>
      <c r="H19" s="4">
        <v>13</v>
      </c>
      <c r="I19" s="4">
        <v>13</v>
      </c>
      <c r="J19" s="4">
        <v>13</v>
      </c>
      <c r="K19" s="4">
        <v>13</v>
      </c>
      <c r="L19" s="4">
        <v>13</v>
      </c>
      <c r="M19" s="4">
        <v>65</v>
      </c>
    </row>
    <row r="20" spans="1:13" x14ac:dyDescent="0.25">
      <c r="A20" s="32"/>
      <c r="B20" s="32" t="s">
        <v>25</v>
      </c>
      <c r="C20" s="31"/>
      <c r="D20" s="1" t="s">
        <v>26</v>
      </c>
      <c r="E20" s="4">
        <f t="shared" si="0"/>
        <v>248833.2</v>
      </c>
      <c r="F20" s="4">
        <f>F21</f>
        <v>20351</v>
      </c>
      <c r="G20" s="4">
        <f t="shared" ref="G20" si="17">G21</f>
        <v>21905.5</v>
      </c>
      <c r="H20" s="4">
        <f t="shared" ref="H20" si="18">H21</f>
        <v>22076.2</v>
      </c>
      <c r="I20" s="4">
        <f t="shared" ref="I20" si="19">I21</f>
        <v>20089.400000000001</v>
      </c>
      <c r="J20" s="4">
        <f t="shared" ref="J20" si="20">J21</f>
        <v>20769.7</v>
      </c>
      <c r="K20" s="4">
        <f t="shared" ref="K20" si="21">K21</f>
        <v>20520.2</v>
      </c>
      <c r="L20" s="4">
        <f t="shared" ref="L20" si="22">L21</f>
        <v>20520.2</v>
      </c>
      <c r="M20" s="4">
        <f t="shared" ref="M20" si="23">M21</f>
        <v>102601</v>
      </c>
    </row>
    <row r="21" spans="1:13" ht="25.5" x14ac:dyDescent="0.25">
      <c r="A21" s="32"/>
      <c r="B21" s="32"/>
      <c r="C21" s="31"/>
      <c r="D21" s="1" t="s">
        <v>20</v>
      </c>
      <c r="E21" s="4">
        <f t="shared" si="0"/>
        <v>248833.2</v>
      </c>
      <c r="F21" s="4">
        <f t="shared" ref="F21:M21" si="24">F13+F15+F17+F19</f>
        <v>20351</v>
      </c>
      <c r="G21" s="4">
        <f t="shared" si="24"/>
        <v>21905.5</v>
      </c>
      <c r="H21" s="4">
        <f t="shared" si="24"/>
        <v>22076.2</v>
      </c>
      <c r="I21" s="4">
        <f t="shared" si="24"/>
        <v>20089.400000000001</v>
      </c>
      <c r="J21" s="4">
        <f t="shared" si="24"/>
        <v>20769.7</v>
      </c>
      <c r="K21" s="4">
        <f t="shared" si="24"/>
        <v>20520.2</v>
      </c>
      <c r="L21" s="4">
        <f t="shared" si="24"/>
        <v>20520.2</v>
      </c>
      <c r="M21" s="4">
        <f t="shared" si="24"/>
        <v>102601</v>
      </c>
    </row>
    <row r="22" spans="1:13" x14ac:dyDescent="0.25">
      <c r="A22" s="32"/>
      <c r="B22" s="32" t="s">
        <v>27</v>
      </c>
      <c r="C22" s="31"/>
      <c r="D22" s="1" t="s">
        <v>26</v>
      </c>
      <c r="E22" s="4">
        <f t="shared" si="0"/>
        <v>248833.2</v>
      </c>
      <c r="F22" s="4">
        <f>F23</f>
        <v>20351</v>
      </c>
      <c r="G22" s="4">
        <f t="shared" ref="G22" si="25">G23</f>
        <v>21905.5</v>
      </c>
      <c r="H22" s="4">
        <f t="shared" ref="H22" si="26">H23</f>
        <v>22076.2</v>
      </c>
      <c r="I22" s="4">
        <f t="shared" ref="I22" si="27">I23</f>
        <v>20089.400000000001</v>
      </c>
      <c r="J22" s="4">
        <f t="shared" ref="J22" si="28">J23</f>
        <v>20769.7</v>
      </c>
      <c r="K22" s="4">
        <f t="shared" ref="K22" si="29">K23</f>
        <v>20520.2</v>
      </c>
      <c r="L22" s="4">
        <f t="shared" ref="L22" si="30">L23</f>
        <v>20520.2</v>
      </c>
      <c r="M22" s="4">
        <f t="shared" ref="M22" si="31">M23</f>
        <v>102601</v>
      </c>
    </row>
    <row r="23" spans="1:13" ht="25.5" x14ac:dyDescent="0.25">
      <c r="A23" s="32"/>
      <c r="B23" s="32"/>
      <c r="C23" s="31"/>
      <c r="D23" s="1" t="s">
        <v>20</v>
      </c>
      <c r="E23" s="4">
        <f t="shared" si="0"/>
        <v>248833.2</v>
      </c>
      <c r="F23" s="4">
        <f t="shared" ref="F23:M23" si="32">F21</f>
        <v>20351</v>
      </c>
      <c r="G23" s="4">
        <f t="shared" si="32"/>
        <v>21905.5</v>
      </c>
      <c r="H23" s="4">
        <f t="shared" si="32"/>
        <v>22076.2</v>
      </c>
      <c r="I23" s="4">
        <f t="shared" si="32"/>
        <v>20089.400000000001</v>
      </c>
      <c r="J23" s="4">
        <f t="shared" si="32"/>
        <v>20769.7</v>
      </c>
      <c r="K23" s="4">
        <f t="shared" si="32"/>
        <v>20520.2</v>
      </c>
      <c r="L23" s="4">
        <f t="shared" si="32"/>
        <v>20520.2</v>
      </c>
      <c r="M23" s="4">
        <f t="shared" si="32"/>
        <v>102601</v>
      </c>
    </row>
    <row r="24" spans="1:13" x14ac:dyDescent="0.25">
      <c r="A24" s="32" t="s">
        <v>28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25">
      <c r="A25" s="32" t="s">
        <v>29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5">
      <c r="A26" s="31" t="s">
        <v>30</v>
      </c>
      <c r="B26" s="32" t="s">
        <v>31</v>
      </c>
      <c r="C26" s="32" t="s">
        <v>32</v>
      </c>
      <c r="D26" s="1" t="s">
        <v>19</v>
      </c>
      <c r="E26" s="4">
        <f t="shared" ref="E26:E47" si="33">SUM(F26:M26)</f>
        <v>173540.40000000002</v>
      </c>
      <c r="F26" s="4">
        <f>F27</f>
        <v>14092.900000000001</v>
      </c>
      <c r="G26" s="4">
        <f t="shared" ref="G26" si="34">G27</f>
        <v>15388.199999999999</v>
      </c>
      <c r="H26" s="4">
        <f t="shared" ref="H26" si="35">H27</f>
        <v>14423.4</v>
      </c>
      <c r="I26" s="4">
        <f t="shared" ref="I26" si="36">I27</f>
        <v>15824.3</v>
      </c>
      <c r="J26" s="4">
        <f t="shared" ref="J26" si="37">J27</f>
        <v>16345</v>
      </c>
      <c r="K26" s="4">
        <f t="shared" ref="K26" si="38">K27</f>
        <v>13923.8</v>
      </c>
      <c r="L26" s="4">
        <f t="shared" ref="L26" si="39">L27</f>
        <v>13923.8</v>
      </c>
      <c r="M26" s="4">
        <f t="shared" ref="M26" si="40">M27</f>
        <v>69619</v>
      </c>
    </row>
    <row r="27" spans="1:13" ht="25.5" x14ac:dyDescent="0.25">
      <c r="A27" s="31"/>
      <c r="B27" s="32"/>
      <c r="C27" s="32"/>
      <c r="D27" s="1" t="s">
        <v>20</v>
      </c>
      <c r="E27" s="4">
        <f t="shared" si="33"/>
        <v>173540.40000000002</v>
      </c>
      <c r="F27" s="4">
        <f>14052.7-54.9+20+75.1</f>
        <v>14092.900000000001</v>
      </c>
      <c r="G27" s="4">
        <f>15227.8+3+157.4</f>
        <v>15388.199999999999</v>
      </c>
      <c r="H27" s="4">
        <v>14423.4</v>
      </c>
      <c r="I27" s="4">
        <v>15824.3</v>
      </c>
      <c r="J27" s="4">
        <v>16345</v>
      </c>
      <c r="K27" s="4">
        <v>13923.8</v>
      </c>
      <c r="L27" s="4">
        <v>13923.8</v>
      </c>
      <c r="M27" s="4">
        <v>69619</v>
      </c>
    </row>
    <row r="28" spans="1:13" x14ac:dyDescent="0.25">
      <c r="A28" s="31" t="s">
        <v>33</v>
      </c>
      <c r="B28" s="32" t="s">
        <v>34</v>
      </c>
      <c r="C28" s="32" t="s">
        <v>32</v>
      </c>
      <c r="D28" s="1" t="s">
        <v>19</v>
      </c>
      <c r="E28" s="4">
        <f t="shared" si="33"/>
        <v>604.29999999999995</v>
      </c>
      <c r="F28" s="4">
        <f t="shared" ref="F28:M28" si="41">F29</f>
        <v>45.9</v>
      </c>
      <c r="G28" s="4">
        <f t="shared" si="41"/>
        <v>58.4</v>
      </c>
      <c r="H28" s="4">
        <f t="shared" si="41"/>
        <v>50</v>
      </c>
      <c r="I28" s="4">
        <f t="shared" si="41"/>
        <v>50</v>
      </c>
      <c r="J28" s="4">
        <f t="shared" si="41"/>
        <v>50</v>
      </c>
      <c r="K28" s="4">
        <f t="shared" si="41"/>
        <v>50</v>
      </c>
      <c r="L28" s="4">
        <f t="shared" si="41"/>
        <v>50</v>
      </c>
      <c r="M28" s="4">
        <f t="shared" si="41"/>
        <v>250</v>
      </c>
    </row>
    <row r="29" spans="1:13" ht="25.5" x14ac:dyDescent="0.25">
      <c r="A29" s="31"/>
      <c r="B29" s="32"/>
      <c r="C29" s="32"/>
      <c r="D29" s="1" t="s">
        <v>20</v>
      </c>
      <c r="E29" s="4">
        <f t="shared" si="33"/>
        <v>604.29999999999995</v>
      </c>
      <c r="F29" s="4">
        <v>45.9</v>
      </c>
      <c r="G29" s="4">
        <v>58.4</v>
      </c>
      <c r="H29" s="4">
        <v>50</v>
      </c>
      <c r="I29" s="4">
        <v>50</v>
      </c>
      <c r="J29" s="4">
        <v>50</v>
      </c>
      <c r="K29" s="4">
        <v>50</v>
      </c>
      <c r="L29" s="4">
        <v>50</v>
      </c>
      <c r="M29" s="4">
        <v>250</v>
      </c>
    </row>
    <row r="30" spans="1:13" x14ac:dyDescent="0.25">
      <c r="A30" s="31" t="s">
        <v>59</v>
      </c>
      <c r="B30" s="32" t="s">
        <v>54</v>
      </c>
      <c r="C30" s="32" t="s">
        <v>32</v>
      </c>
      <c r="D30" s="5" t="s">
        <v>19</v>
      </c>
      <c r="E30" s="4">
        <f t="shared" ref="E30:E31" si="42">SUM(F30:M30)</f>
        <v>2721.8</v>
      </c>
      <c r="F30" s="4">
        <f t="shared" ref="F30:M30" si="43">F31</f>
        <v>254.2</v>
      </c>
      <c r="G30" s="4">
        <f t="shared" si="43"/>
        <v>166.8</v>
      </c>
      <c r="H30" s="4">
        <f t="shared" si="43"/>
        <v>166.8</v>
      </c>
      <c r="I30" s="4">
        <f t="shared" si="43"/>
        <v>166.8</v>
      </c>
      <c r="J30" s="4">
        <f t="shared" si="43"/>
        <v>166.8</v>
      </c>
      <c r="K30" s="4">
        <f t="shared" si="43"/>
        <v>257.2</v>
      </c>
      <c r="L30" s="4">
        <f t="shared" si="43"/>
        <v>257.2</v>
      </c>
      <c r="M30" s="4">
        <f t="shared" si="43"/>
        <v>1286</v>
      </c>
    </row>
    <row r="31" spans="1:13" ht="25.5" x14ac:dyDescent="0.25">
      <c r="A31" s="31"/>
      <c r="B31" s="32"/>
      <c r="C31" s="32"/>
      <c r="D31" s="5" t="s">
        <v>20</v>
      </c>
      <c r="E31" s="4">
        <f t="shared" si="42"/>
        <v>2721.8</v>
      </c>
      <c r="F31" s="4">
        <f>244.2+10</f>
        <v>254.2</v>
      </c>
      <c r="G31" s="4">
        <v>166.8</v>
      </c>
      <c r="H31" s="4">
        <v>166.8</v>
      </c>
      <c r="I31" s="4">
        <v>166.8</v>
      </c>
      <c r="J31" s="4">
        <v>166.8</v>
      </c>
      <c r="K31" s="4">
        <v>257.2</v>
      </c>
      <c r="L31" s="4">
        <v>257.2</v>
      </c>
      <c r="M31" s="4">
        <v>1286</v>
      </c>
    </row>
    <row r="32" spans="1:13" x14ac:dyDescent="0.25">
      <c r="A32" s="31" t="s">
        <v>60</v>
      </c>
      <c r="B32" s="32" t="s">
        <v>56</v>
      </c>
      <c r="C32" s="32" t="s">
        <v>32</v>
      </c>
      <c r="D32" s="6" t="s">
        <v>19</v>
      </c>
      <c r="E32" s="4">
        <f t="shared" ref="E32:E33" si="44">SUM(F32:M32)</f>
        <v>500</v>
      </c>
      <c r="F32" s="4">
        <f t="shared" ref="F32:M32" si="45">F33</f>
        <v>0</v>
      </c>
      <c r="G32" s="4">
        <f t="shared" si="45"/>
        <v>0</v>
      </c>
      <c r="H32" s="4">
        <f t="shared" si="45"/>
        <v>50</v>
      </c>
      <c r="I32" s="4">
        <f t="shared" si="45"/>
        <v>50</v>
      </c>
      <c r="J32" s="4">
        <f t="shared" si="45"/>
        <v>50</v>
      </c>
      <c r="K32" s="4">
        <f t="shared" si="45"/>
        <v>50</v>
      </c>
      <c r="L32" s="4">
        <f t="shared" si="45"/>
        <v>50</v>
      </c>
      <c r="M32" s="4">
        <f t="shared" si="45"/>
        <v>250</v>
      </c>
    </row>
    <row r="33" spans="1:13" ht="25.5" x14ac:dyDescent="0.25">
      <c r="A33" s="31"/>
      <c r="B33" s="32"/>
      <c r="C33" s="32"/>
      <c r="D33" s="6" t="s">
        <v>20</v>
      </c>
      <c r="E33" s="4">
        <f t="shared" si="44"/>
        <v>500</v>
      </c>
      <c r="F33" s="4">
        <v>0</v>
      </c>
      <c r="G33" s="4">
        <v>0</v>
      </c>
      <c r="H33" s="4">
        <v>50</v>
      </c>
      <c r="I33" s="4">
        <v>50</v>
      </c>
      <c r="J33" s="4">
        <v>50</v>
      </c>
      <c r="K33" s="4">
        <v>50</v>
      </c>
      <c r="L33" s="4">
        <v>50</v>
      </c>
      <c r="M33" s="4">
        <v>250</v>
      </c>
    </row>
    <row r="34" spans="1:13" x14ac:dyDescent="0.25">
      <c r="A34" s="31" t="s">
        <v>61</v>
      </c>
      <c r="B34" s="32" t="s">
        <v>58</v>
      </c>
      <c r="C34" s="32" t="s">
        <v>32</v>
      </c>
      <c r="D34" s="7" t="s">
        <v>19</v>
      </c>
      <c r="E34" s="4">
        <f t="shared" ref="E34:E35" si="46">SUM(F34:M34)</f>
        <v>154.9</v>
      </c>
      <c r="F34" s="4">
        <f t="shared" ref="F34:M34" si="47">F35</f>
        <v>154.9</v>
      </c>
      <c r="G34" s="4">
        <f t="shared" si="47"/>
        <v>0</v>
      </c>
      <c r="H34" s="4">
        <f t="shared" si="47"/>
        <v>0</v>
      </c>
      <c r="I34" s="4">
        <f t="shared" si="47"/>
        <v>0</v>
      </c>
      <c r="J34" s="4">
        <f t="shared" si="47"/>
        <v>0</v>
      </c>
      <c r="K34" s="4">
        <f t="shared" si="47"/>
        <v>0</v>
      </c>
      <c r="L34" s="4">
        <f t="shared" si="47"/>
        <v>0</v>
      </c>
      <c r="M34" s="4">
        <f t="shared" si="47"/>
        <v>0</v>
      </c>
    </row>
    <row r="35" spans="1:13" ht="25.5" x14ac:dyDescent="0.25">
      <c r="A35" s="31"/>
      <c r="B35" s="32"/>
      <c r="C35" s="32"/>
      <c r="D35" s="7" t="s">
        <v>20</v>
      </c>
      <c r="E35" s="4">
        <f t="shared" si="46"/>
        <v>154.9</v>
      </c>
      <c r="F35" s="4">
        <v>154.9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3" x14ac:dyDescent="0.25">
      <c r="A36" s="31" t="s">
        <v>62</v>
      </c>
      <c r="B36" s="32" t="s">
        <v>63</v>
      </c>
      <c r="C36" s="32" t="s">
        <v>32</v>
      </c>
      <c r="D36" s="7" t="s">
        <v>19</v>
      </c>
      <c r="E36" s="4">
        <f t="shared" ref="E36:E39" si="48">SUM(F36:M36)</f>
        <v>379.8</v>
      </c>
      <c r="F36" s="4">
        <f>F37</f>
        <v>379.8</v>
      </c>
      <c r="G36" s="4">
        <f t="shared" ref="G36:G42" si="49">G37</f>
        <v>0</v>
      </c>
      <c r="H36" s="4">
        <f t="shared" ref="H36:H42" si="50">H37</f>
        <v>0</v>
      </c>
      <c r="I36" s="4">
        <f t="shared" ref="I36:I42" si="51">I37</f>
        <v>0</v>
      </c>
      <c r="J36" s="4">
        <f t="shared" ref="J36:J42" si="52">J37</f>
        <v>0</v>
      </c>
      <c r="K36" s="4">
        <f t="shared" ref="K36:K42" si="53">K37</f>
        <v>0</v>
      </c>
      <c r="L36" s="4">
        <f t="shared" ref="L36:L42" si="54">L37</f>
        <v>0</v>
      </c>
      <c r="M36" s="4">
        <f t="shared" ref="M36:M42" si="55">M37</f>
        <v>0</v>
      </c>
    </row>
    <row r="37" spans="1:13" ht="25.5" x14ac:dyDescent="0.25">
      <c r="A37" s="31"/>
      <c r="B37" s="32"/>
      <c r="C37" s="32"/>
      <c r="D37" s="7" t="s">
        <v>20</v>
      </c>
      <c r="E37" s="4">
        <f t="shared" si="48"/>
        <v>379.8</v>
      </c>
      <c r="F37" s="4">
        <v>379.8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3" x14ac:dyDescent="0.25">
      <c r="A38" s="31" t="s">
        <v>64</v>
      </c>
      <c r="B38" s="32" t="s">
        <v>65</v>
      </c>
      <c r="C38" s="32" t="s">
        <v>32</v>
      </c>
      <c r="D38" s="8" t="s">
        <v>19</v>
      </c>
      <c r="E38" s="4">
        <f t="shared" si="48"/>
        <v>20.2</v>
      </c>
      <c r="F38" s="4">
        <f>F39</f>
        <v>20.2</v>
      </c>
      <c r="G38" s="4">
        <f t="shared" si="49"/>
        <v>0</v>
      </c>
      <c r="H38" s="4">
        <f t="shared" si="50"/>
        <v>0</v>
      </c>
      <c r="I38" s="4">
        <f t="shared" si="51"/>
        <v>0</v>
      </c>
      <c r="J38" s="4">
        <f t="shared" si="52"/>
        <v>0</v>
      </c>
      <c r="K38" s="4">
        <f t="shared" si="53"/>
        <v>0</v>
      </c>
      <c r="L38" s="4">
        <f t="shared" si="54"/>
        <v>0</v>
      </c>
      <c r="M38" s="4">
        <f t="shared" si="55"/>
        <v>0</v>
      </c>
    </row>
    <row r="39" spans="1:13" ht="25.5" x14ac:dyDescent="0.25">
      <c r="A39" s="31"/>
      <c r="B39" s="32"/>
      <c r="C39" s="32"/>
      <c r="D39" s="8" t="s">
        <v>20</v>
      </c>
      <c r="E39" s="4">
        <f t="shared" si="48"/>
        <v>20.2</v>
      </c>
      <c r="F39" s="4">
        <v>20.2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1:13" x14ac:dyDescent="0.25">
      <c r="A40" s="31" t="s">
        <v>66</v>
      </c>
      <c r="B40" s="32" t="s">
        <v>67</v>
      </c>
      <c r="C40" s="32" t="s">
        <v>32</v>
      </c>
      <c r="D40" s="8" t="s">
        <v>19</v>
      </c>
      <c r="E40" s="4">
        <f t="shared" ref="E40:E41" si="56">SUM(F40:M40)</f>
        <v>200</v>
      </c>
      <c r="F40" s="4">
        <f>F41</f>
        <v>200</v>
      </c>
      <c r="G40" s="4">
        <f t="shared" si="49"/>
        <v>0</v>
      </c>
      <c r="H40" s="4">
        <f t="shared" si="50"/>
        <v>0</v>
      </c>
      <c r="I40" s="4">
        <f t="shared" si="51"/>
        <v>0</v>
      </c>
      <c r="J40" s="4">
        <f t="shared" si="52"/>
        <v>0</v>
      </c>
      <c r="K40" s="4">
        <f t="shared" si="53"/>
        <v>0</v>
      </c>
      <c r="L40" s="4">
        <f t="shared" si="54"/>
        <v>0</v>
      </c>
      <c r="M40" s="4">
        <f t="shared" si="55"/>
        <v>0</v>
      </c>
    </row>
    <row r="41" spans="1:13" ht="25.5" x14ac:dyDescent="0.25">
      <c r="A41" s="31"/>
      <c r="B41" s="32"/>
      <c r="C41" s="32"/>
      <c r="D41" s="8" t="s">
        <v>20</v>
      </c>
      <c r="E41" s="4">
        <f t="shared" si="56"/>
        <v>200</v>
      </c>
      <c r="F41" s="4">
        <v>200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</row>
    <row r="42" spans="1:13" x14ac:dyDescent="0.25">
      <c r="A42" s="31" t="s">
        <v>68</v>
      </c>
      <c r="B42" s="32" t="s">
        <v>69</v>
      </c>
      <c r="C42" s="32" t="s">
        <v>32</v>
      </c>
      <c r="D42" s="9" t="s">
        <v>19</v>
      </c>
      <c r="E42" s="4">
        <f t="shared" ref="E42:E43" si="57">SUM(F42:M42)</f>
        <v>450</v>
      </c>
      <c r="F42" s="4">
        <f>F43</f>
        <v>0</v>
      </c>
      <c r="G42" s="4">
        <f t="shared" si="49"/>
        <v>450</v>
      </c>
      <c r="H42" s="4">
        <f t="shared" si="50"/>
        <v>0</v>
      </c>
      <c r="I42" s="4">
        <f t="shared" si="51"/>
        <v>0</v>
      </c>
      <c r="J42" s="4">
        <f t="shared" si="52"/>
        <v>0</v>
      </c>
      <c r="K42" s="4">
        <f t="shared" si="53"/>
        <v>0</v>
      </c>
      <c r="L42" s="4">
        <f t="shared" si="54"/>
        <v>0</v>
      </c>
      <c r="M42" s="4">
        <f t="shared" si="55"/>
        <v>0</v>
      </c>
    </row>
    <row r="43" spans="1:13" ht="25.5" x14ac:dyDescent="0.25">
      <c r="A43" s="31"/>
      <c r="B43" s="32"/>
      <c r="C43" s="32"/>
      <c r="D43" s="9" t="s">
        <v>20</v>
      </c>
      <c r="E43" s="4">
        <f t="shared" si="57"/>
        <v>450</v>
      </c>
      <c r="F43" s="4">
        <v>0</v>
      </c>
      <c r="G43" s="4">
        <v>450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3" x14ac:dyDescent="0.25">
      <c r="A44" s="32"/>
      <c r="B44" s="32" t="s">
        <v>35</v>
      </c>
      <c r="C44" s="31"/>
      <c r="D44" s="1" t="s">
        <v>19</v>
      </c>
      <c r="E44" s="4">
        <f t="shared" si="33"/>
        <v>178571.4</v>
      </c>
      <c r="F44" s="4">
        <f>F45</f>
        <v>15147.900000000001</v>
      </c>
      <c r="G44" s="4">
        <f t="shared" ref="G44" si="58">G45</f>
        <v>16063.399999999998</v>
      </c>
      <c r="H44" s="4">
        <f t="shared" ref="H44" si="59">H45</f>
        <v>14690.199999999999</v>
      </c>
      <c r="I44" s="4">
        <f t="shared" ref="I44" si="60">I45</f>
        <v>16091.099999999999</v>
      </c>
      <c r="J44" s="4">
        <f t="shared" ref="J44" si="61">J45</f>
        <v>16611.8</v>
      </c>
      <c r="K44" s="4">
        <f t="shared" ref="K44" si="62">K45</f>
        <v>14281</v>
      </c>
      <c r="L44" s="4">
        <f t="shared" ref="L44" si="63">L45</f>
        <v>14281</v>
      </c>
      <c r="M44" s="4">
        <f t="shared" ref="M44" si="64">M45</f>
        <v>71405</v>
      </c>
    </row>
    <row r="45" spans="1:13" ht="25.5" x14ac:dyDescent="0.25">
      <c r="A45" s="32"/>
      <c r="B45" s="32"/>
      <c r="C45" s="31"/>
      <c r="D45" s="1" t="s">
        <v>20</v>
      </c>
      <c r="E45" s="4">
        <f t="shared" si="33"/>
        <v>178571.4</v>
      </c>
      <c r="F45" s="4">
        <f>F27+F29+F31+F33+F35+F37+F39+F41</f>
        <v>15147.900000000001</v>
      </c>
      <c r="G45" s="4">
        <f>G27+G29+G31+G33+G35+G37+G39+G41+G43</f>
        <v>16063.399999999998</v>
      </c>
      <c r="H45" s="4">
        <f t="shared" ref="H45:M45" si="65">H27+H29+H31+H33+H35+H37+H39+H41</f>
        <v>14690.199999999999</v>
      </c>
      <c r="I45" s="4">
        <f t="shared" si="65"/>
        <v>16091.099999999999</v>
      </c>
      <c r="J45" s="4">
        <f t="shared" si="65"/>
        <v>16611.8</v>
      </c>
      <c r="K45" s="4">
        <f t="shared" si="65"/>
        <v>14281</v>
      </c>
      <c r="L45" s="4">
        <f t="shared" si="65"/>
        <v>14281</v>
      </c>
      <c r="M45" s="4">
        <f t="shared" si="65"/>
        <v>71405</v>
      </c>
    </row>
    <row r="46" spans="1:13" x14ac:dyDescent="0.25">
      <c r="A46" s="32"/>
      <c r="B46" s="32" t="s">
        <v>36</v>
      </c>
      <c r="C46" s="31"/>
      <c r="D46" s="1" t="s">
        <v>19</v>
      </c>
      <c r="E46" s="4">
        <f t="shared" si="33"/>
        <v>178571.4</v>
      </c>
      <c r="F46" s="4">
        <f>F47</f>
        <v>15147.900000000001</v>
      </c>
      <c r="G46" s="4">
        <f t="shared" ref="G46" si="66">G47</f>
        <v>16063.399999999998</v>
      </c>
      <c r="H46" s="4">
        <f t="shared" ref="H46" si="67">H47</f>
        <v>14690.199999999999</v>
      </c>
      <c r="I46" s="4">
        <f t="shared" ref="I46" si="68">I47</f>
        <v>16091.099999999999</v>
      </c>
      <c r="J46" s="4">
        <f t="shared" ref="J46" si="69">J47</f>
        <v>16611.8</v>
      </c>
      <c r="K46" s="4">
        <f t="shared" ref="K46:L46" si="70">K47</f>
        <v>14281</v>
      </c>
      <c r="L46" s="4">
        <f t="shared" si="70"/>
        <v>14281</v>
      </c>
      <c r="M46" s="4">
        <f t="shared" ref="M46" si="71">M47</f>
        <v>71405</v>
      </c>
    </row>
    <row r="47" spans="1:13" ht="25.5" x14ac:dyDescent="0.25">
      <c r="A47" s="32"/>
      <c r="B47" s="32"/>
      <c r="C47" s="31"/>
      <c r="D47" s="1" t="s">
        <v>20</v>
      </c>
      <c r="E47" s="4">
        <f t="shared" si="33"/>
        <v>178571.4</v>
      </c>
      <c r="F47" s="4">
        <f>F45</f>
        <v>15147.900000000001</v>
      </c>
      <c r="G47" s="4">
        <f t="shared" ref="G47:M47" si="72">G45</f>
        <v>16063.399999999998</v>
      </c>
      <c r="H47" s="4">
        <f t="shared" si="72"/>
        <v>14690.199999999999</v>
      </c>
      <c r="I47" s="4">
        <f t="shared" si="72"/>
        <v>16091.099999999999</v>
      </c>
      <c r="J47" s="4">
        <f t="shared" si="72"/>
        <v>16611.8</v>
      </c>
      <c r="K47" s="4">
        <f t="shared" si="72"/>
        <v>14281</v>
      </c>
      <c r="L47" s="4">
        <f t="shared" si="72"/>
        <v>14281</v>
      </c>
      <c r="M47" s="4">
        <f t="shared" si="72"/>
        <v>71405</v>
      </c>
    </row>
    <row r="48" spans="1:13" x14ac:dyDescent="0.25">
      <c r="A48" s="32" t="s">
        <v>37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13" x14ac:dyDescent="0.25">
      <c r="A49" s="32" t="s">
        <v>38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x14ac:dyDescent="0.25">
      <c r="A50" s="31" t="s">
        <v>39</v>
      </c>
      <c r="B50" s="43" t="s">
        <v>40</v>
      </c>
      <c r="C50" s="32" t="s">
        <v>18</v>
      </c>
      <c r="D50" s="1" t="s">
        <v>19</v>
      </c>
      <c r="E50" s="4">
        <f t="shared" ref="E50:E55" si="73">SUM(F50:M50)</f>
        <v>3600</v>
      </c>
      <c r="F50" s="4">
        <f>F51</f>
        <v>300</v>
      </c>
      <c r="G50" s="4">
        <f t="shared" ref="G50" si="74">G51</f>
        <v>300</v>
      </c>
      <c r="H50" s="4">
        <f t="shared" ref="H50" si="75">H51</f>
        <v>300</v>
      </c>
      <c r="I50" s="4">
        <f t="shared" ref="I50" si="76">I51</f>
        <v>300</v>
      </c>
      <c r="J50" s="4">
        <f t="shared" ref="J50" si="77">J51</f>
        <v>300</v>
      </c>
      <c r="K50" s="4">
        <f t="shared" ref="K50" si="78">K51</f>
        <v>300</v>
      </c>
      <c r="L50" s="4">
        <f t="shared" ref="L50" si="79">L51</f>
        <v>300</v>
      </c>
      <c r="M50" s="4">
        <f t="shared" ref="M50" si="80">M51</f>
        <v>1500</v>
      </c>
    </row>
    <row r="51" spans="1:13" ht="25.5" x14ac:dyDescent="0.25">
      <c r="A51" s="31"/>
      <c r="B51" s="43"/>
      <c r="C51" s="32"/>
      <c r="D51" s="1" t="s">
        <v>20</v>
      </c>
      <c r="E51" s="4">
        <f t="shared" si="73"/>
        <v>3600</v>
      </c>
      <c r="F51" s="4">
        <v>300</v>
      </c>
      <c r="G51" s="4">
        <v>300</v>
      </c>
      <c r="H51" s="4">
        <v>300</v>
      </c>
      <c r="I51" s="4">
        <v>300</v>
      </c>
      <c r="J51" s="4">
        <v>300</v>
      </c>
      <c r="K51" s="4">
        <v>300</v>
      </c>
      <c r="L51" s="4">
        <v>300</v>
      </c>
      <c r="M51" s="4">
        <v>1500</v>
      </c>
    </row>
    <row r="52" spans="1:13" x14ac:dyDescent="0.25">
      <c r="A52" s="32"/>
      <c r="B52" s="32" t="s">
        <v>41</v>
      </c>
      <c r="C52" s="31"/>
      <c r="D52" s="1" t="s">
        <v>19</v>
      </c>
      <c r="E52" s="4">
        <f t="shared" si="73"/>
        <v>3600</v>
      </c>
      <c r="F52" s="4">
        <f>F53</f>
        <v>300</v>
      </c>
      <c r="G52" s="4">
        <f t="shared" ref="G52" si="81">G53</f>
        <v>300</v>
      </c>
      <c r="H52" s="4">
        <f t="shared" ref="H52" si="82">H53</f>
        <v>300</v>
      </c>
      <c r="I52" s="4">
        <f t="shared" ref="I52" si="83">I53</f>
        <v>300</v>
      </c>
      <c r="J52" s="4">
        <f t="shared" ref="J52" si="84">J53</f>
        <v>300</v>
      </c>
      <c r="K52" s="4">
        <f t="shared" ref="K52" si="85">K53</f>
        <v>300</v>
      </c>
      <c r="L52" s="4">
        <f t="shared" ref="L52" si="86">L53</f>
        <v>300</v>
      </c>
      <c r="M52" s="4">
        <f t="shared" ref="M52" si="87">M53</f>
        <v>1500</v>
      </c>
    </row>
    <row r="53" spans="1:13" ht="25.5" x14ac:dyDescent="0.25">
      <c r="A53" s="32"/>
      <c r="B53" s="32"/>
      <c r="C53" s="31"/>
      <c r="D53" s="1" t="s">
        <v>20</v>
      </c>
      <c r="E53" s="4">
        <f t="shared" si="73"/>
        <v>3600</v>
      </c>
      <c r="F53" s="4">
        <f>F51</f>
        <v>300</v>
      </c>
      <c r="G53" s="4">
        <f t="shared" ref="G53:M53" si="88">G51</f>
        <v>300</v>
      </c>
      <c r="H53" s="4">
        <f t="shared" si="88"/>
        <v>300</v>
      </c>
      <c r="I53" s="4">
        <f t="shared" si="88"/>
        <v>300</v>
      </c>
      <c r="J53" s="4">
        <f t="shared" si="88"/>
        <v>300</v>
      </c>
      <c r="K53" s="4">
        <f t="shared" si="88"/>
        <v>300</v>
      </c>
      <c r="L53" s="4">
        <f t="shared" si="88"/>
        <v>300</v>
      </c>
      <c r="M53" s="4">
        <f t="shared" si="88"/>
        <v>1500</v>
      </c>
    </row>
    <row r="54" spans="1:13" x14ac:dyDescent="0.25">
      <c r="A54" s="32"/>
      <c r="B54" s="32" t="s">
        <v>42</v>
      </c>
      <c r="C54" s="31"/>
      <c r="D54" s="1" t="s">
        <v>19</v>
      </c>
      <c r="E54" s="4">
        <f t="shared" si="73"/>
        <v>3600</v>
      </c>
      <c r="F54" s="4">
        <f>F55</f>
        <v>300</v>
      </c>
      <c r="G54" s="4">
        <f t="shared" ref="G54" si="89">G55</f>
        <v>300</v>
      </c>
      <c r="H54" s="4">
        <f t="shared" ref="H54" si="90">H55</f>
        <v>300</v>
      </c>
      <c r="I54" s="4">
        <f t="shared" ref="I54" si="91">I55</f>
        <v>300</v>
      </c>
      <c r="J54" s="4">
        <f t="shared" ref="J54" si="92">J55</f>
        <v>300</v>
      </c>
      <c r="K54" s="4">
        <f t="shared" ref="K54" si="93">K55</f>
        <v>300</v>
      </c>
      <c r="L54" s="4">
        <f t="shared" ref="L54" si="94">L55</f>
        <v>300</v>
      </c>
      <c r="M54" s="4">
        <f t="shared" ref="M54" si="95">M55</f>
        <v>1500</v>
      </c>
    </row>
    <row r="55" spans="1:13" ht="25.5" x14ac:dyDescent="0.25">
      <c r="A55" s="32"/>
      <c r="B55" s="32"/>
      <c r="C55" s="31"/>
      <c r="D55" s="1" t="s">
        <v>20</v>
      </c>
      <c r="E55" s="4">
        <f t="shared" si="73"/>
        <v>3600</v>
      </c>
      <c r="F55" s="4">
        <f>F53</f>
        <v>300</v>
      </c>
      <c r="G55" s="4">
        <f t="shared" ref="G55:M55" si="96">G53</f>
        <v>300</v>
      </c>
      <c r="H55" s="4">
        <f t="shared" si="96"/>
        <v>300</v>
      </c>
      <c r="I55" s="4">
        <f t="shared" si="96"/>
        <v>300</v>
      </c>
      <c r="J55" s="4">
        <f t="shared" si="96"/>
        <v>300</v>
      </c>
      <c r="K55" s="4">
        <f t="shared" si="96"/>
        <v>300</v>
      </c>
      <c r="L55" s="4">
        <f t="shared" si="96"/>
        <v>300</v>
      </c>
      <c r="M55" s="4">
        <f t="shared" si="96"/>
        <v>1500</v>
      </c>
    </row>
    <row r="56" spans="1:13" x14ac:dyDescent="0.25">
      <c r="A56" s="43" t="s">
        <v>43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 x14ac:dyDescent="0.25">
      <c r="A57" s="44" t="s">
        <v>44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3" x14ac:dyDescent="0.25">
      <c r="A58" s="31" t="s">
        <v>45</v>
      </c>
      <c r="B58" s="32" t="s">
        <v>46</v>
      </c>
      <c r="C58" s="32" t="s">
        <v>18</v>
      </c>
      <c r="D58" s="1" t="s">
        <v>26</v>
      </c>
      <c r="E58" s="4">
        <f t="shared" ref="E58:E65" si="97">SUM(F58:M58)</f>
        <v>21820.5</v>
      </c>
      <c r="F58" s="4">
        <f>F59</f>
        <v>1872</v>
      </c>
      <c r="G58" s="4">
        <f t="shared" ref="G58" si="98">G59</f>
        <v>2058.3000000000002</v>
      </c>
      <c r="H58" s="4">
        <f t="shared" ref="H58" si="99">H59</f>
        <v>2269</v>
      </c>
      <c r="I58" s="4">
        <f t="shared" ref="I58" si="100">I59</f>
        <v>1960</v>
      </c>
      <c r="J58" s="4">
        <f t="shared" ref="J58" si="101">J59</f>
        <v>1960</v>
      </c>
      <c r="K58" s="4">
        <f t="shared" ref="K58" si="102">K59</f>
        <v>1671.6</v>
      </c>
      <c r="L58" s="4">
        <f t="shared" ref="L58" si="103">L59</f>
        <v>1671.6</v>
      </c>
      <c r="M58" s="4">
        <f t="shared" ref="M58" si="104">M59</f>
        <v>8358</v>
      </c>
    </row>
    <row r="59" spans="1:13" ht="25.5" x14ac:dyDescent="0.25">
      <c r="A59" s="31"/>
      <c r="B59" s="32"/>
      <c r="C59" s="32"/>
      <c r="D59" s="1" t="s">
        <v>20</v>
      </c>
      <c r="E59" s="4">
        <f t="shared" si="97"/>
        <v>21820.5</v>
      </c>
      <c r="F59" s="4">
        <v>1872</v>
      </c>
      <c r="G59" s="4">
        <v>2058.3000000000002</v>
      </c>
      <c r="H59" s="4">
        <v>2269</v>
      </c>
      <c r="I59" s="4">
        <v>1960</v>
      </c>
      <c r="J59" s="4">
        <v>1960</v>
      </c>
      <c r="K59" s="4">
        <v>1671.6</v>
      </c>
      <c r="L59" s="4">
        <v>1671.6</v>
      </c>
      <c r="M59" s="4">
        <v>8358</v>
      </c>
    </row>
    <row r="60" spans="1:13" x14ac:dyDescent="0.25">
      <c r="A60" s="32"/>
      <c r="B60" s="32" t="s">
        <v>47</v>
      </c>
      <c r="C60" s="31"/>
      <c r="D60" s="1" t="s">
        <v>26</v>
      </c>
      <c r="E60" s="4">
        <f t="shared" si="97"/>
        <v>21820.5</v>
      </c>
      <c r="F60" s="4">
        <f>F61</f>
        <v>1872</v>
      </c>
      <c r="G60" s="4">
        <f t="shared" ref="G60" si="105">G61</f>
        <v>2058.3000000000002</v>
      </c>
      <c r="H60" s="4">
        <f t="shared" ref="H60" si="106">H61</f>
        <v>2269</v>
      </c>
      <c r="I60" s="4">
        <f t="shared" ref="I60" si="107">I61</f>
        <v>1960</v>
      </c>
      <c r="J60" s="4">
        <f t="shared" ref="J60" si="108">J61</f>
        <v>1960</v>
      </c>
      <c r="K60" s="4">
        <f t="shared" ref="K60" si="109">K61</f>
        <v>1671.6</v>
      </c>
      <c r="L60" s="4">
        <f t="shared" ref="L60" si="110">L61</f>
        <v>1671.6</v>
      </c>
      <c r="M60" s="4">
        <f t="shared" ref="M60" si="111">M61</f>
        <v>8358</v>
      </c>
    </row>
    <row r="61" spans="1:13" ht="25.5" x14ac:dyDescent="0.25">
      <c r="A61" s="32"/>
      <c r="B61" s="32"/>
      <c r="C61" s="31"/>
      <c r="D61" s="1" t="s">
        <v>20</v>
      </c>
      <c r="E61" s="4">
        <f t="shared" si="97"/>
        <v>21820.5</v>
      </c>
      <c r="F61" s="4">
        <f>F59</f>
        <v>1872</v>
      </c>
      <c r="G61" s="4">
        <f t="shared" ref="G61:M61" si="112">G59</f>
        <v>2058.3000000000002</v>
      </c>
      <c r="H61" s="4">
        <f t="shared" si="112"/>
        <v>2269</v>
      </c>
      <c r="I61" s="4">
        <f t="shared" si="112"/>
        <v>1960</v>
      </c>
      <c r="J61" s="4">
        <f t="shared" si="112"/>
        <v>1960</v>
      </c>
      <c r="K61" s="4">
        <f t="shared" si="112"/>
        <v>1671.6</v>
      </c>
      <c r="L61" s="4">
        <f t="shared" si="112"/>
        <v>1671.6</v>
      </c>
      <c r="M61" s="4">
        <f t="shared" si="112"/>
        <v>8358</v>
      </c>
    </row>
    <row r="62" spans="1:13" x14ac:dyDescent="0.25">
      <c r="A62" s="32"/>
      <c r="B62" s="32" t="s">
        <v>48</v>
      </c>
      <c r="C62" s="35"/>
      <c r="D62" s="1" t="s">
        <v>26</v>
      </c>
      <c r="E62" s="4">
        <f t="shared" si="97"/>
        <v>21820.5</v>
      </c>
      <c r="F62" s="4">
        <f>F63</f>
        <v>1872</v>
      </c>
      <c r="G62" s="4">
        <f t="shared" ref="G62" si="113">G63</f>
        <v>2058.3000000000002</v>
      </c>
      <c r="H62" s="4">
        <f t="shared" ref="H62" si="114">H63</f>
        <v>2269</v>
      </c>
      <c r="I62" s="4">
        <f t="shared" ref="I62" si="115">I63</f>
        <v>1960</v>
      </c>
      <c r="J62" s="4">
        <f t="shared" ref="J62" si="116">J63</f>
        <v>1960</v>
      </c>
      <c r="K62" s="4">
        <f t="shared" ref="K62" si="117">K63</f>
        <v>1671.6</v>
      </c>
      <c r="L62" s="4">
        <f t="shared" ref="L62" si="118">L63</f>
        <v>1671.6</v>
      </c>
      <c r="M62" s="4">
        <f t="shared" ref="M62" si="119">M63</f>
        <v>8358</v>
      </c>
    </row>
    <row r="63" spans="1:13" ht="25.5" x14ac:dyDescent="0.25">
      <c r="A63" s="32"/>
      <c r="B63" s="32"/>
      <c r="C63" s="36"/>
      <c r="D63" s="1" t="s">
        <v>20</v>
      </c>
      <c r="E63" s="4">
        <f t="shared" si="97"/>
        <v>21820.5</v>
      </c>
      <c r="F63" s="4">
        <f>F61</f>
        <v>1872</v>
      </c>
      <c r="G63" s="4">
        <f t="shared" ref="G63:M63" si="120">G61</f>
        <v>2058.3000000000002</v>
      </c>
      <c r="H63" s="4">
        <f t="shared" si="120"/>
        <v>2269</v>
      </c>
      <c r="I63" s="4">
        <f t="shared" si="120"/>
        <v>1960</v>
      </c>
      <c r="J63" s="4">
        <f t="shared" si="120"/>
        <v>1960</v>
      </c>
      <c r="K63" s="4">
        <f t="shared" si="120"/>
        <v>1671.6</v>
      </c>
      <c r="L63" s="4">
        <f t="shared" si="120"/>
        <v>1671.6</v>
      </c>
      <c r="M63" s="4">
        <f t="shared" si="120"/>
        <v>8358</v>
      </c>
    </row>
    <row r="64" spans="1:13" x14ac:dyDescent="0.25">
      <c r="A64" s="37" t="s">
        <v>51</v>
      </c>
      <c r="B64" s="38"/>
      <c r="C64" s="31"/>
      <c r="D64" s="1" t="s">
        <v>26</v>
      </c>
      <c r="E64" s="4">
        <f t="shared" si="97"/>
        <v>452825.1</v>
      </c>
      <c r="F64" s="4">
        <f>F65</f>
        <v>37670.9</v>
      </c>
      <c r="G64" s="4">
        <f t="shared" ref="G64" si="121">G65</f>
        <v>40327.199999999997</v>
      </c>
      <c r="H64" s="4">
        <f t="shared" ref="H64" si="122">H65</f>
        <v>39335.4</v>
      </c>
      <c r="I64" s="4">
        <f t="shared" ref="I64" si="123">I65</f>
        <v>38440.5</v>
      </c>
      <c r="J64" s="4">
        <f t="shared" ref="J64" si="124">J65</f>
        <v>39641.5</v>
      </c>
      <c r="K64" s="4">
        <f t="shared" ref="K64" si="125">K65</f>
        <v>36772.799999999996</v>
      </c>
      <c r="L64" s="4">
        <f t="shared" ref="L64" si="126">L65</f>
        <v>36772.799999999996</v>
      </c>
      <c r="M64" s="4">
        <f t="shared" ref="M64" si="127">M65</f>
        <v>183864</v>
      </c>
    </row>
    <row r="65" spans="1:13" ht="25.5" x14ac:dyDescent="0.25">
      <c r="A65" s="39"/>
      <c r="B65" s="40"/>
      <c r="C65" s="31"/>
      <c r="D65" s="1" t="s">
        <v>20</v>
      </c>
      <c r="E65" s="4">
        <f t="shared" si="97"/>
        <v>452825.1</v>
      </c>
      <c r="F65" s="4">
        <f t="shared" ref="F65:M65" si="128">F23+F47+F55+F63</f>
        <v>37670.9</v>
      </c>
      <c r="G65" s="4">
        <f t="shared" si="128"/>
        <v>40327.199999999997</v>
      </c>
      <c r="H65" s="4">
        <f t="shared" si="128"/>
        <v>39335.4</v>
      </c>
      <c r="I65" s="4">
        <f t="shared" si="128"/>
        <v>38440.5</v>
      </c>
      <c r="J65" s="4">
        <f t="shared" si="128"/>
        <v>39641.5</v>
      </c>
      <c r="K65" s="4">
        <f t="shared" si="128"/>
        <v>36772.799999999996</v>
      </c>
      <c r="L65" s="4">
        <f t="shared" si="128"/>
        <v>36772.799999999996</v>
      </c>
      <c r="M65" s="4">
        <f t="shared" si="128"/>
        <v>183864</v>
      </c>
    </row>
  </sheetData>
  <mergeCells count="90">
    <mergeCell ref="A36:A37"/>
    <mergeCell ref="B36:B37"/>
    <mergeCell ref="C36:C37"/>
    <mergeCell ref="A16:A17"/>
    <mergeCell ref="B16:B17"/>
    <mergeCell ref="C16:C17"/>
    <mergeCell ref="A25:M25"/>
    <mergeCell ref="A26:A27"/>
    <mergeCell ref="B26:B27"/>
    <mergeCell ref="B32:B33"/>
    <mergeCell ref="C32:C33"/>
    <mergeCell ref="C26:C27"/>
    <mergeCell ref="A32:A33"/>
    <mergeCell ref="A34:A35"/>
    <mergeCell ref="B34:B35"/>
    <mergeCell ref="C34:C35"/>
    <mergeCell ref="A12:A13"/>
    <mergeCell ref="B12:B13"/>
    <mergeCell ref="C12:C13"/>
    <mergeCell ref="A14:A15"/>
    <mergeCell ref="B14:B15"/>
    <mergeCell ref="C14:C15"/>
    <mergeCell ref="E5:M5"/>
    <mergeCell ref="F6:M6"/>
    <mergeCell ref="A9:M9"/>
    <mergeCell ref="A10:M10"/>
    <mergeCell ref="A11:M11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48:M48"/>
    <mergeCell ref="A49:M49"/>
    <mergeCell ref="A58:A59"/>
    <mergeCell ref="B58:B59"/>
    <mergeCell ref="C58:C59"/>
    <mergeCell ref="A52:A53"/>
    <mergeCell ref="B52:B53"/>
    <mergeCell ref="C52:C53"/>
    <mergeCell ref="A54:A55"/>
    <mergeCell ref="B54:B55"/>
    <mergeCell ref="C54:C55"/>
    <mergeCell ref="A56:M56"/>
    <mergeCell ref="A57:M57"/>
    <mergeCell ref="A24:M24"/>
    <mergeCell ref="C62:C63"/>
    <mergeCell ref="A64:B65"/>
    <mergeCell ref="C64:C65"/>
    <mergeCell ref="H2:M2"/>
    <mergeCell ref="A3:M3"/>
    <mergeCell ref="A5:A7"/>
    <mergeCell ref="B5:B7"/>
    <mergeCell ref="C5:C7"/>
    <mergeCell ref="D5:D7"/>
    <mergeCell ref="E6:E7"/>
    <mergeCell ref="A60:A61"/>
    <mergeCell ref="B60:B61"/>
    <mergeCell ref="C60:C61"/>
    <mergeCell ref="A62:A63"/>
    <mergeCell ref="B62:B63"/>
    <mergeCell ref="J1:M1"/>
    <mergeCell ref="A18:A19"/>
    <mergeCell ref="B18:B19"/>
    <mergeCell ref="C18:C19"/>
    <mergeCell ref="A30:A31"/>
    <mergeCell ref="B30:B31"/>
    <mergeCell ref="C30:C31"/>
    <mergeCell ref="A28:A29"/>
    <mergeCell ref="B28:B29"/>
    <mergeCell ref="C28:C29"/>
    <mergeCell ref="A20:A21"/>
    <mergeCell ref="B20:B21"/>
    <mergeCell ref="C20:C21"/>
    <mergeCell ref="A22:A23"/>
    <mergeCell ref="B22:B23"/>
    <mergeCell ref="C22:C23"/>
    <mergeCell ref="A42:A43"/>
    <mergeCell ref="B42:B43"/>
    <mergeCell ref="C42:C43"/>
    <mergeCell ref="A38:A39"/>
    <mergeCell ref="B38:B39"/>
    <mergeCell ref="C38:C39"/>
    <mergeCell ref="A40:A41"/>
    <mergeCell ref="B40:B41"/>
    <mergeCell ref="C40:C4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2021-01-19T10:08:57Z</dcterms:modified>
</cp:coreProperties>
</file>