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525" activeTab="1"/>
  </bookViews>
  <sheets>
    <sheet name="Приложение 1" sheetId="1" r:id="rId1"/>
    <sheet name="Приложение 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G31" i="2"/>
  <c r="H31" i="2"/>
  <c r="I31" i="2"/>
  <c r="J31" i="2"/>
  <c r="K31" i="2"/>
  <c r="L31" i="2"/>
  <c r="M31" i="2"/>
  <c r="G32" i="2"/>
  <c r="H32" i="2"/>
  <c r="I32" i="2"/>
  <c r="J32" i="2"/>
  <c r="K32" i="2"/>
  <c r="L32" i="2"/>
  <c r="M32" i="2"/>
  <c r="F32" i="2"/>
  <c r="F31" i="2"/>
  <c r="M27" i="2"/>
  <c r="L27" i="2"/>
  <c r="K27" i="2"/>
  <c r="J27" i="2"/>
  <c r="I27" i="2"/>
  <c r="H27" i="2"/>
  <c r="G27" i="2"/>
  <c r="F27" i="2"/>
  <c r="M24" i="2"/>
  <c r="L24" i="2"/>
  <c r="K24" i="2"/>
  <c r="J24" i="2"/>
  <c r="I24" i="2"/>
  <c r="H24" i="2"/>
  <c r="G24" i="2"/>
  <c r="F24" i="2"/>
  <c r="E29" i="2"/>
  <c r="E28" i="2"/>
  <c r="E26" i="2"/>
  <c r="E25" i="2"/>
  <c r="M21" i="2"/>
  <c r="L21" i="2"/>
  <c r="K21" i="2"/>
  <c r="J21" i="2"/>
  <c r="I21" i="2"/>
  <c r="H21" i="2"/>
  <c r="G21" i="2"/>
  <c r="F21" i="2"/>
  <c r="E23" i="2"/>
  <c r="E22" i="2"/>
  <c r="E27" i="2" l="1"/>
  <c r="E24" i="2"/>
  <c r="E21" i="2"/>
  <c r="L12" i="1"/>
  <c r="J60" i="2"/>
  <c r="F60" i="2"/>
  <c r="G56" i="2"/>
  <c r="G59" i="2" s="1"/>
  <c r="H56" i="2"/>
  <c r="H59" i="2" s="1"/>
  <c r="I56" i="2"/>
  <c r="I59" i="2" s="1"/>
  <c r="J56" i="2"/>
  <c r="J59" i="2" s="1"/>
  <c r="K56" i="2"/>
  <c r="K59" i="2" s="1"/>
  <c r="L56" i="2"/>
  <c r="L59" i="2" s="1"/>
  <c r="M56" i="2"/>
  <c r="M59" i="2" s="1"/>
  <c r="G57" i="2"/>
  <c r="G60" i="2" s="1"/>
  <c r="H57" i="2"/>
  <c r="I57" i="2"/>
  <c r="I60" i="2" s="1"/>
  <c r="J57" i="2"/>
  <c r="K57" i="2"/>
  <c r="K60" i="2" s="1"/>
  <c r="L57" i="2"/>
  <c r="L60" i="2" s="1"/>
  <c r="M57" i="2"/>
  <c r="M60" i="2" s="1"/>
  <c r="F57" i="2"/>
  <c r="F56" i="2"/>
  <c r="F55" i="2" s="1"/>
  <c r="I55" i="2"/>
  <c r="M52" i="2"/>
  <c r="L52" i="2"/>
  <c r="K52" i="2"/>
  <c r="J52" i="2"/>
  <c r="I52" i="2"/>
  <c r="H52" i="2"/>
  <c r="G52" i="2"/>
  <c r="F52" i="2"/>
  <c r="E54" i="2"/>
  <c r="E53" i="2"/>
  <c r="F43" i="2"/>
  <c r="L55" i="2" l="1"/>
  <c r="F59" i="2"/>
  <c r="E59" i="2" s="1"/>
  <c r="H55" i="2"/>
  <c r="J58" i="2"/>
  <c r="K58" i="2"/>
  <c r="G58" i="2"/>
  <c r="M58" i="2"/>
  <c r="E60" i="2"/>
  <c r="I58" i="2"/>
  <c r="L58" i="2"/>
  <c r="H60" i="2"/>
  <c r="H58" i="2" s="1"/>
  <c r="F58" i="2"/>
  <c r="J55" i="2"/>
  <c r="M55" i="2"/>
  <c r="K55" i="2"/>
  <c r="E52" i="2"/>
  <c r="E56" i="2"/>
  <c r="G55" i="2"/>
  <c r="E57" i="2"/>
  <c r="G45" i="2"/>
  <c r="G48" i="2" s="1"/>
  <c r="H45" i="2"/>
  <c r="H48" i="2" s="1"/>
  <c r="I45" i="2"/>
  <c r="I48" i="2" s="1"/>
  <c r="J45" i="2"/>
  <c r="J48" i="2" s="1"/>
  <c r="K45" i="2"/>
  <c r="K48" i="2" s="1"/>
  <c r="L45" i="2"/>
  <c r="L48" i="2" s="1"/>
  <c r="M45" i="2"/>
  <c r="M48" i="2" s="1"/>
  <c r="F45" i="2"/>
  <c r="F48" i="2" s="1"/>
  <c r="E58" i="2" l="1"/>
  <c r="E55" i="2"/>
  <c r="E48" i="2"/>
  <c r="E45" i="2"/>
  <c r="E42" i="2"/>
  <c r="E39" i="2"/>
  <c r="F41" i="2"/>
  <c r="J30" i="2"/>
  <c r="M30" i="2"/>
  <c r="G30" i="2"/>
  <c r="K30" i="2"/>
  <c r="F30" i="2"/>
  <c r="F34" i="2"/>
  <c r="F62" i="2" s="1"/>
  <c r="G34" i="2"/>
  <c r="G62" i="2" s="1"/>
  <c r="H34" i="2"/>
  <c r="H62" i="2" s="1"/>
  <c r="I34" i="2"/>
  <c r="I62" i="2" s="1"/>
  <c r="K34" i="2"/>
  <c r="K62" i="2" s="1"/>
  <c r="L34" i="2"/>
  <c r="L62" i="2" s="1"/>
  <c r="E31" i="2"/>
  <c r="L30" i="2"/>
  <c r="I30" i="2"/>
  <c r="H30" i="2"/>
  <c r="M18" i="2"/>
  <c r="L18" i="2"/>
  <c r="K18" i="2"/>
  <c r="J18" i="2"/>
  <c r="I18" i="2"/>
  <c r="H18" i="2"/>
  <c r="G18" i="2"/>
  <c r="F18" i="2"/>
  <c r="M15" i="2"/>
  <c r="L15" i="2"/>
  <c r="K15" i="2"/>
  <c r="J15" i="2"/>
  <c r="I15" i="2"/>
  <c r="H15" i="2"/>
  <c r="G15" i="2"/>
  <c r="F15" i="2"/>
  <c r="G12" i="2"/>
  <c r="H12" i="2"/>
  <c r="I12" i="2"/>
  <c r="J12" i="2"/>
  <c r="K12" i="2"/>
  <c r="L12" i="2"/>
  <c r="M12" i="2"/>
  <c r="F12" i="2"/>
  <c r="E20" i="2"/>
  <c r="E19" i="2"/>
  <c r="E16" i="2"/>
  <c r="E13" i="2"/>
  <c r="E18" i="2" l="1"/>
  <c r="M34" i="2"/>
  <c r="M62" i="2" s="1"/>
  <c r="J34" i="2"/>
  <c r="J62" i="2" s="1"/>
  <c r="E30" i="2"/>
  <c r="L11" i="1"/>
  <c r="E17" i="2"/>
  <c r="E34" i="2" l="1"/>
  <c r="E62" i="2"/>
  <c r="E15" i="2"/>
  <c r="H35" i="2"/>
  <c r="E32" i="2"/>
  <c r="E14" i="2"/>
  <c r="E40" i="2"/>
  <c r="E43" i="2"/>
  <c r="G46" i="2"/>
  <c r="H46" i="2"/>
  <c r="I46" i="2"/>
  <c r="I44" i="2" s="1"/>
  <c r="J46" i="2"/>
  <c r="J44" i="2" s="1"/>
  <c r="K46" i="2"/>
  <c r="L46" i="2"/>
  <c r="M46" i="2"/>
  <c r="M44" i="2" s="1"/>
  <c r="F46" i="2"/>
  <c r="I41" i="2"/>
  <c r="H41" i="2"/>
  <c r="G41" i="2"/>
  <c r="G38" i="2"/>
  <c r="H38" i="2"/>
  <c r="I38" i="2"/>
  <c r="F38" i="2"/>
  <c r="G35" i="2"/>
  <c r="I35" i="2"/>
  <c r="L9" i="1"/>
  <c r="L10" i="1"/>
  <c r="L8" i="1"/>
  <c r="G33" i="2" l="1"/>
  <c r="H33" i="2"/>
  <c r="H63" i="2"/>
  <c r="H61" i="2" s="1"/>
  <c r="I33" i="2"/>
  <c r="I63" i="2"/>
  <c r="G49" i="2"/>
  <c r="G47" i="2" s="1"/>
  <c r="G44" i="2"/>
  <c r="L49" i="2"/>
  <c r="L47" i="2" s="1"/>
  <c r="L44" i="2"/>
  <c r="H49" i="2"/>
  <c r="H47" i="2" s="1"/>
  <c r="H44" i="2"/>
  <c r="K49" i="2"/>
  <c r="K47" i="2" s="1"/>
  <c r="K44" i="2"/>
  <c r="F49" i="2"/>
  <c r="F44" i="2"/>
  <c r="I49" i="2"/>
  <c r="I47" i="2" s="1"/>
  <c r="M49" i="2"/>
  <c r="M47" i="2" s="1"/>
  <c r="J49" i="2"/>
  <c r="J47" i="2" s="1"/>
  <c r="E46" i="2"/>
  <c r="F35" i="2"/>
  <c r="E12" i="2"/>
  <c r="G63" i="2" l="1"/>
  <c r="G61" i="2" s="1"/>
  <c r="E44" i="2"/>
  <c r="F63" i="2"/>
  <c r="F61" i="2" s="1"/>
  <c r="F47" i="2"/>
  <c r="I61" i="2"/>
  <c r="F33" i="2"/>
  <c r="E49" i="2"/>
  <c r="E47" i="2"/>
  <c r="M35" i="2" l="1"/>
  <c r="M63" i="2" s="1"/>
  <c r="L35" i="2"/>
  <c r="L63" i="2" s="1"/>
  <c r="K35" i="2"/>
  <c r="J35" i="2"/>
  <c r="J63" i="2" s="1"/>
  <c r="J41" i="2"/>
  <c r="K41" i="2"/>
  <c r="K38" i="2" s="1"/>
  <c r="L41" i="2"/>
  <c r="L38" i="2" s="1"/>
  <c r="M41" i="2"/>
  <c r="M38" i="2" s="1"/>
  <c r="K33" i="2" l="1"/>
  <c r="K63" i="2"/>
  <c r="K61" i="2" s="1"/>
  <c r="M61" i="2"/>
  <c r="M33" i="2"/>
  <c r="L61" i="2"/>
  <c r="L33" i="2"/>
  <c r="J61" i="2"/>
  <c r="J33" i="2"/>
  <c r="J38" i="2"/>
  <c r="E38" i="2" s="1"/>
  <c r="E41" i="2"/>
  <c r="E35" i="2"/>
  <c r="E61" i="2" l="1"/>
  <c r="E33" i="2"/>
  <c r="E63" i="2"/>
</calcChain>
</file>

<file path=xl/sharedStrings.xml><?xml version="1.0" encoding="utf-8"?>
<sst xmlns="http://schemas.openxmlformats.org/spreadsheetml/2006/main" count="129" uniqueCount="69">
  <si>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</si>
  <si>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</si>
  <si>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</si>
  <si>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</si>
  <si>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Значение целевого показателя и (или) индикатора) на момент окончания  действия программы</t>
  </si>
  <si>
    <t>2019г.</t>
  </si>
  <si>
    <t>2020г.</t>
  </si>
  <si>
    <t>2021г.</t>
  </si>
  <si>
    <t>2022г.</t>
  </si>
  <si>
    <t>2023г.</t>
  </si>
  <si>
    <t>2024г.</t>
  </si>
  <si>
    <t>2025г.</t>
  </si>
  <si>
    <t>Значения целевого показателя и (или) индикатора по годам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</si>
  <si>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</si>
  <si>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</si>
  <si>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</si>
  <si>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</si>
  <si>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</si>
  <si>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</si>
  <si>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</si>
  <si>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Итого по задаче 1</t>
  </si>
  <si>
    <t>Всего</t>
  </si>
  <si>
    <t>Итого по основному мероприятию 1</t>
  </si>
  <si>
    <t>2.1.</t>
  </si>
  <si>
    <t>2.2.</t>
  </si>
  <si>
    <t>Итого по задаче 2</t>
  </si>
  <si>
    <t>Итого по основному мероприятию 2</t>
  </si>
  <si>
    <t>ПЕРЕЧЕНЬ программных мероприятий муниципальной программы сельского поселения Саранпауль</t>
  </si>
  <si>
    <t>2026-2030г.г.</t>
  </si>
  <si>
    <t>Количество замененных ламп и светильников уличного освещения, шт.</t>
  </si>
  <si>
    <t>Объем вывезенного мусора с территории с.Саранпауль и п.Сосьва, м3.</t>
  </si>
  <si>
    <t>Улучшение экологической обстановки и создание среды, комфортной для проживания жителей поселения (сокращение несанкционированных свалок), ед.</t>
  </si>
  <si>
    <t>Цель 1. Создание комфортных условий для проживания населения на территории сельского поселения Саранпауль, отвечающих экологическим, санитарно-гигиеническим и безопасным условиям</t>
  </si>
  <si>
    <r>
      <t>Задача 1:</t>
    </r>
    <r>
      <rPr>
        <sz val="11"/>
        <color rgb="FF000000"/>
        <rFont val="Times New Roman"/>
        <family val="1"/>
        <charset val="204"/>
      </rPr>
      <t xml:space="preserve"> С</t>
    </r>
    <r>
      <rPr>
        <sz val="11"/>
        <color theme="1"/>
        <rFont val="Times New Roman"/>
        <family val="1"/>
        <charset val="204"/>
      </rPr>
      <t>оздание благоприятных условий для проживания и отдыха  жителей</t>
    </r>
  </si>
  <si>
    <t>Основное мероприятие 1: «Мероприятия по благоустройству территории сельского поселения Саранпауль»</t>
  </si>
  <si>
    <t>Услуги по сбору и вывозу мусора с территории с.Саранпауль и п.Сосьва</t>
  </si>
  <si>
    <t>Бюджет сельского поселения</t>
  </si>
  <si>
    <r>
      <t>Задача 2:</t>
    </r>
    <r>
      <rPr>
        <sz val="11"/>
        <color rgb="FF000000"/>
        <rFont val="Times New Roman"/>
        <family val="1"/>
        <charset val="204"/>
      </rPr>
      <t xml:space="preserve"> Содержание сетей уличного освещения</t>
    </r>
  </si>
  <si>
    <t>Основное мероприятие 2: «Содержание и техническое обслуживание сетей уличного освещения сельского поселения Саранпауль»</t>
  </si>
  <si>
    <t>Электроэнергия для нужд уличного освещения</t>
  </si>
  <si>
    <t>Администрации сельского поселения Саранпауль</t>
  </si>
  <si>
    <t>Приобретение и замена ламп, приобретение, замена и установка светильников</t>
  </si>
  <si>
    <t xml:space="preserve">Итого по программе </t>
  </si>
  <si>
    <t>Финансовые затраты на реализацию (тыс. рублей)</t>
  </si>
  <si>
    <t>1)Администрация сельского поселения Саранпауль; 2)МКУ «ХЭС сп.Саранпауль».</t>
  </si>
  <si>
    <t>Приложение 2
к муниципальной программе 
 «Благоустройство сельского поселения Саранпауль»</t>
  </si>
  <si>
    <t>Приложение 1
к муниципальной программе 
 «Благоустройство сельского поселения Саранпауль»</t>
  </si>
  <si>
    <t>1.2.</t>
  </si>
  <si>
    <t xml:space="preserve">Транспортные услуги  для осуществления пассажирских перевозок автомобильным транспортом общего пользования в сельском поселении  Саранпауль по установленному маршруту  </t>
  </si>
  <si>
    <t>Количество действующих маршрутов, ед.</t>
  </si>
  <si>
    <t>Бюджет округа</t>
  </si>
  <si>
    <t>1.3.</t>
  </si>
  <si>
    <t>Организация деятельности по обращению с твердыми коммунальными отходами</t>
  </si>
  <si>
    <t xml:space="preserve">Мероприятия по предупреждению и ликвидации болезней животных, их лечению, защите населения от болезней, общих для человека и животных </t>
  </si>
  <si>
    <t>Итого по задаче 3</t>
  </si>
  <si>
    <t>Итого по основному мероприятию 3</t>
  </si>
  <si>
    <t>Основное мероприятие 3: «Мероприятия по предупреждению и ликвидации болезней животных, их лечению, защите населения от болезней, общих для человека и животных»</t>
  </si>
  <si>
    <r>
      <t>Задача 3:</t>
    </r>
    <r>
      <rPr>
        <sz val="11"/>
        <color rgb="FF000000"/>
        <rFont val="Times New Roman"/>
        <family val="1"/>
        <charset val="204"/>
      </rPr>
      <t xml:space="preserve"> Защита населения от болезней общих для человека и животных</t>
    </r>
  </si>
  <si>
    <t>Количество проведенных мероприятий по предупреждению и ликвидации болезней животных, их лечению, защите населения от болезней, общих для человека и животных , ед.</t>
  </si>
  <si>
    <t>3.1.</t>
  </si>
  <si>
    <t>1.4.</t>
  </si>
  <si>
    <t>Услуги по расчистке участка под детскую площадку в п. Сосьва по ул. Грибная, 16</t>
  </si>
  <si>
    <t>1.5.</t>
  </si>
  <si>
    <t>1.6.</t>
  </si>
  <si>
    <t>Установка детской площадки на площади около Дома культуры в д. Щекурья</t>
  </si>
  <si>
    <t>Приобретение ограждения для детской площадки в п. Сосьва по ул. Грибная, 16</t>
  </si>
  <si>
    <t>Количество установленных детских площадок, ед.</t>
  </si>
  <si>
    <t>Приложение 1 к постановлению   от 15.09.2021г. № 64</t>
  </si>
  <si>
    <t>Приложение 2 к постановлению от 15.09.2021г. №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</si>
</sst>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>
      <selection activeCell="J2" sqref="J2"/>
    </sheetView>
  </sheetViews>
  <sheetFormatPr defaultRowHeight="15" x14ac:dyDescent="0.25"/>
  <cols>
    <col min="2" max="2" width="23" customWidth="1"/>
    <col min="3" max="3" width="13.5703125" customWidth="1"/>
    <col min="12" max="12" width="12.7109375" customWidth="1"/>
  </cols>
  <sheetData>
    <row r="1" spans="1:12" ht="46.5" customHeight="1" x14ac:dyDescent="0.25">
      <c r="K1" s="27" t="s">
        <v>67</v>
      </c>
      <c r="L1" s="28"/>
    </row>
    <row r="2" spans="1:12" ht="87.75" customHeight="1" x14ac:dyDescent="0.25">
      <c r="K2" s="27" t="s">
        <v>46</v>
      </c>
      <c r="L2" s="28"/>
    </row>
    <row r="3" spans="1:12" ht="16.5" customHeight="1" x14ac:dyDescent="0.25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6.5" x14ac:dyDescent="0.25">
      <c r="A4" s="1"/>
    </row>
    <row r="5" spans="1:12" ht="122.25" customHeight="1" x14ac:dyDescent="0.25">
      <c r="A5" s="29" t="s">
        <v>1</v>
      </c>
      <c r="B5" s="29" t="s">
        <v>2</v>
      </c>
      <c r="C5" s="29" t="s">
        <v>3</v>
      </c>
      <c r="D5" s="29" t="s">
        <v>12</v>
      </c>
      <c r="E5" s="29"/>
      <c r="F5" s="29"/>
      <c r="G5" s="29"/>
      <c r="H5" s="29"/>
      <c r="I5" s="29"/>
      <c r="J5" s="29"/>
      <c r="K5" s="29"/>
      <c r="L5" s="29" t="s">
        <v>4</v>
      </c>
    </row>
    <row r="6" spans="1:12" ht="24" x14ac:dyDescent="0.25">
      <c r="A6" s="30"/>
      <c r="B6" s="30"/>
      <c r="C6" s="31"/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3" t="s">
        <v>28</v>
      </c>
      <c r="L6" s="30"/>
    </row>
    <row r="7" spans="1:12" x14ac:dyDescent="0.25">
      <c r="A7" s="4">
        <v>1</v>
      </c>
      <c r="B7" s="4">
        <v>2</v>
      </c>
      <c r="C7" s="11">
        <v>3</v>
      </c>
      <c r="D7" s="11">
        <v>4</v>
      </c>
      <c r="E7" s="11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/>
      <c r="L7" s="4">
        <v>11</v>
      </c>
    </row>
    <row r="8" spans="1:12" ht="60" x14ac:dyDescent="0.25">
      <c r="A8" s="4">
        <v>1</v>
      </c>
      <c r="B8" s="10" t="s">
        <v>29</v>
      </c>
      <c r="C8" s="12">
        <v>50</v>
      </c>
      <c r="D8" s="12">
        <v>71</v>
      </c>
      <c r="E8" s="12">
        <v>21</v>
      </c>
      <c r="F8" s="26">
        <v>70</v>
      </c>
      <c r="G8" s="5">
        <v>42</v>
      </c>
      <c r="H8" s="5">
        <v>42</v>
      </c>
      <c r="I8" s="5">
        <v>50</v>
      </c>
      <c r="J8" s="5">
        <v>50</v>
      </c>
      <c r="K8" s="5">
        <v>250</v>
      </c>
      <c r="L8" s="5">
        <f>SUM(D8:K8)</f>
        <v>596</v>
      </c>
    </row>
    <row r="9" spans="1:12" ht="60" x14ac:dyDescent="0.25">
      <c r="A9" s="4">
        <v>2</v>
      </c>
      <c r="B9" s="10" t="s">
        <v>30</v>
      </c>
      <c r="C9" s="12">
        <v>24</v>
      </c>
      <c r="D9" s="12">
        <v>20</v>
      </c>
      <c r="E9" s="12">
        <v>20</v>
      </c>
      <c r="F9" s="9">
        <v>20</v>
      </c>
      <c r="G9" s="5">
        <v>20</v>
      </c>
      <c r="H9" s="5">
        <v>20</v>
      </c>
      <c r="I9" s="5">
        <v>24</v>
      </c>
      <c r="J9" s="5">
        <v>24</v>
      </c>
      <c r="K9" s="5">
        <v>120</v>
      </c>
      <c r="L9" s="7">
        <f t="shared" ref="L9:L10" si="0">SUM(D9:K9)</f>
        <v>268</v>
      </c>
    </row>
    <row r="10" spans="1:12" ht="120" x14ac:dyDescent="0.25">
      <c r="A10" s="4">
        <v>3</v>
      </c>
      <c r="B10" s="10" t="s">
        <v>31</v>
      </c>
      <c r="C10" s="12">
        <v>3</v>
      </c>
      <c r="D10" s="12">
        <v>5</v>
      </c>
      <c r="E10" s="12">
        <v>3</v>
      </c>
      <c r="F10" s="9">
        <v>3</v>
      </c>
      <c r="G10" s="5">
        <v>3</v>
      </c>
      <c r="H10" s="5">
        <v>3</v>
      </c>
      <c r="I10" s="5">
        <v>3</v>
      </c>
      <c r="J10" s="5">
        <v>3</v>
      </c>
      <c r="K10" s="5">
        <v>15</v>
      </c>
      <c r="L10" s="7">
        <f t="shared" si="0"/>
        <v>38</v>
      </c>
    </row>
    <row r="11" spans="1:12" ht="45" x14ac:dyDescent="0.25">
      <c r="A11" s="15">
        <v>4</v>
      </c>
      <c r="B11" s="17" t="s">
        <v>49</v>
      </c>
      <c r="C11" s="12">
        <v>0</v>
      </c>
      <c r="D11" s="12">
        <v>1</v>
      </c>
      <c r="E11" s="12">
        <v>0</v>
      </c>
      <c r="F11" s="9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f t="shared" ref="L11" si="1">SUM(D11:K11)</f>
        <v>1</v>
      </c>
    </row>
    <row r="12" spans="1:12" ht="150" x14ac:dyDescent="0.25">
      <c r="A12" s="19">
        <v>5</v>
      </c>
      <c r="B12" s="21" t="s">
        <v>58</v>
      </c>
      <c r="C12" s="12">
        <v>0</v>
      </c>
      <c r="D12" s="12">
        <v>0</v>
      </c>
      <c r="E12" s="12">
        <v>1</v>
      </c>
      <c r="F12" s="9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 t="shared" ref="L12" si="2">SUM(D12:K12)</f>
        <v>1</v>
      </c>
    </row>
    <row r="13" spans="1:12" ht="45" x14ac:dyDescent="0.25">
      <c r="A13" s="22">
        <v>6</v>
      </c>
      <c r="B13" s="24" t="s">
        <v>66</v>
      </c>
      <c r="C13" s="12">
        <v>0</v>
      </c>
      <c r="D13" s="12">
        <v>0</v>
      </c>
      <c r="E13" s="12">
        <v>2</v>
      </c>
      <c r="F13" s="9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f t="shared" ref="L13" si="3">SUM(D13:K13)</f>
        <v>2</v>
      </c>
    </row>
  </sheetData>
  <mergeCells count="8">
    <mergeCell ref="K1:L1"/>
    <mergeCell ref="K2:L2"/>
    <mergeCell ref="A5:A6"/>
    <mergeCell ref="B5:B6"/>
    <mergeCell ref="C5:C6"/>
    <mergeCell ref="L5:L6"/>
    <mergeCell ref="A3:L3"/>
    <mergeCell ref="D5:K5"/>
  </mergeCell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workbookViewId="0">
      <selection activeCell="H1" sqref="H1:M1"/>
    </sheetView>
  </sheetViews>
  <sheetFormatPr defaultRowHeight="15" x14ac:dyDescent="0.2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</cols>
  <sheetData>
    <row r="1" spans="1:13" x14ac:dyDescent="0.25">
      <c r="H1" s="27" t="s">
        <v>68</v>
      </c>
      <c r="I1" s="28"/>
      <c r="J1" s="28"/>
      <c r="K1" s="28"/>
      <c r="L1" s="28"/>
      <c r="M1" s="28"/>
    </row>
    <row r="2" spans="1:13" ht="53.25" customHeight="1" x14ac:dyDescent="0.25">
      <c r="H2" s="27" t="s">
        <v>45</v>
      </c>
      <c r="I2" s="28"/>
      <c r="J2" s="28"/>
      <c r="K2" s="28"/>
      <c r="L2" s="28"/>
      <c r="M2" s="28"/>
    </row>
    <row r="3" spans="1:13" ht="39.75" customHeight="1" x14ac:dyDescent="0.25">
      <c r="A3" s="56" t="s">
        <v>27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8.75" x14ac:dyDescent="0.25">
      <c r="A4" s="6"/>
    </row>
    <row r="5" spans="1:13" ht="15" customHeight="1" x14ac:dyDescent="0.25">
      <c r="A5" s="42" t="s">
        <v>13</v>
      </c>
      <c r="B5" s="42" t="s">
        <v>14</v>
      </c>
      <c r="C5" s="42" t="s">
        <v>15</v>
      </c>
      <c r="D5" s="42" t="s">
        <v>16</v>
      </c>
      <c r="E5" s="42" t="s">
        <v>17</v>
      </c>
      <c r="F5" s="42" t="s">
        <v>43</v>
      </c>
      <c r="G5" s="42"/>
      <c r="H5" s="42"/>
      <c r="I5" s="42"/>
      <c r="J5" s="30"/>
      <c r="K5" s="30"/>
      <c r="L5" s="30"/>
      <c r="M5" s="30"/>
    </row>
    <row r="6" spans="1:13" ht="24.75" customHeight="1" x14ac:dyDescent="0.25">
      <c r="A6" s="30"/>
      <c r="B6" s="30"/>
      <c r="C6" s="30"/>
      <c r="D6" s="30"/>
      <c r="E6" s="30"/>
      <c r="F6" s="42" t="s">
        <v>18</v>
      </c>
      <c r="G6" s="42"/>
      <c r="H6" s="42"/>
      <c r="I6" s="42"/>
      <c r="J6" s="30"/>
      <c r="K6" s="30"/>
      <c r="L6" s="30"/>
      <c r="M6" s="30"/>
    </row>
    <row r="7" spans="1:13" ht="25.5" x14ac:dyDescent="0.25">
      <c r="A7" s="30"/>
      <c r="B7" s="30"/>
      <c r="C7" s="30"/>
      <c r="D7" s="30"/>
      <c r="E7" s="30"/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28</v>
      </c>
    </row>
    <row r="8" spans="1:13" x14ac:dyDescent="0.2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9</v>
      </c>
      <c r="G8" s="13">
        <v>10</v>
      </c>
      <c r="H8" s="13">
        <v>11</v>
      </c>
      <c r="I8" s="13">
        <v>12</v>
      </c>
      <c r="J8" s="13">
        <v>13</v>
      </c>
      <c r="K8" s="13">
        <v>14</v>
      </c>
      <c r="L8" s="13">
        <v>15</v>
      </c>
      <c r="M8" s="13">
        <v>16</v>
      </c>
    </row>
    <row r="9" spans="1:13" ht="30" customHeight="1" x14ac:dyDescent="0.25">
      <c r="A9" s="45" t="s">
        <v>32</v>
      </c>
      <c r="B9" s="46"/>
      <c r="C9" s="46"/>
      <c r="D9" s="46"/>
      <c r="E9" s="46"/>
      <c r="F9" s="46"/>
      <c r="G9" s="46"/>
      <c r="H9" s="46"/>
      <c r="I9" s="46"/>
      <c r="J9" s="49"/>
      <c r="K9" s="49"/>
      <c r="L9" s="49"/>
      <c r="M9" s="50"/>
    </row>
    <row r="10" spans="1:13" x14ac:dyDescent="0.25">
      <c r="A10" s="45" t="s">
        <v>33</v>
      </c>
      <c r="B10" s="46"/>
      <c r="C10" s="46"/>
      <c r="D10" s="46"/>
      <c r="E10" s="46"/>
      <c r="F10" s="46"/>
      <c r="G10" s="46"/>
      <c r="H10" s="46"/>
      <c r="I10" s="46"/>
      <c r="J10" s="49"/>
      <c r="K10" s="49"/>
      <c r="L10" s="49"/>
      <c r="M10" s="50"/>
    </row>
    <row r="11" spans="1:13" x14ac:dyDescent="0.25">
      <c r="A11" s="45" t="s">
        <v>34</v>
      </c>
      <c r="B11" s="46"/>
      <c r="C11" s="46"/>
      <c r="D11" s="46"/>
      <c r="E11" s="46"/>
      <c r="F11" s="46"/>
      <c r="G11" s="46"/>
      <c r="H11" s="46"/>
      <c r="I11" s="46"/>
      <c r="J11" s="47"/>
      <c r="K11" s="47"/>
      <c r="L11" s="47"/>
      <c r="M11" s="48"/>
    </row>
    <row r="12" spans="1:13" x14ac:dyDescent="0.25">
      <c r="A12" s="51" t="s">
        <v>19</v>
      </c>
      <c r="B12" s="37" t="s">
        <v>35</v>
      </c>
      <c r="C12" s="53" t="s">
        <v>44</v>
      </c>
      <c r="D12" s="13" t="s">
        <v>21</v>
      </c>
      <c r="E12" s="14">
        <f>SUM(F12:M12)</f>
        <v>4803.3</v>
      </c>
      <c r="F12" s="14">
        <f>F14+F13</f>
        <v>400</v>
      </c>
      <c r="G12" s="14">
        <f t="shared" ref="G12:M12" si="0">G14+G13</f>
        <v>403.3</v>
      </c>
      <c r="H12" s="25">
        <f t="shared" si="0"/>
        <v>400</v>
      </c>
      <c r="I12" s="14">
        <f t="shared" si="0"/>
        <v>400</v>
      </c>
      <c r="J12" s="14">
        <f t="shared" si="0"/>
        <v>400</v>
      </c>
      <c r="K12" s="14">
        <f t="shared" si="0"/>
        <v>400</v>
      </c>
      <c r="L12" s="14">
        <f t="shared" si="0"/>
        <v>400</v>
      </c>
      <c r="M12" s="14">
        <f t="shared" si="0"/>
        <v>2000</v>
      </c>
    </row>
    <row r="13" spans="1:13" ht="30" x14ac:dyDescent="0.25">
      <c r="A13" s="52"/>
      <c r="B13" s="38"/>
      <c r="C13" s="54"/>
      <c r="D13" s="18" t="s">
        <v>50</v>
      </c>
      <c r="E13" s="14">
        <f>SUM(F13:M13)</f>
        <v>0</v>
      </c>
      <c r="F13" s="14">
        <v>0</v>
      </c>
      <c r="G13" s="14">
        <v>0</v>
      </c>
      <c r="H13" s="25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3" ht="45" x14ac:dyDescent="0.25">
      <c r="A14" s="36"/>
      <c r="B14" s="39"/>
      <c r="C14" s="55"/>
      <c r="D14" s="13" t="s">
        <v>36</v>
      </c>
      <c r="E14" s="14">
        <f t="shared" ref="E14:E35" si="1">SUM(F14:M14)</f>
        <v>4803.3</v>
      </c>
      <c r="F14" s="14">
        <v>400</v>
      </c>
      <c r="G14" s="14">
        <v>403.3</v>
      </c>
      <c r="H14" s="25">
        <v>400</v>
      </c>
      <c r="I14" s="14">
        <v>400</v>
      </c>
      <c r="J14" s="14">
        <v>400</v>
      </c>
      <c r="K14" s="14">
        <v>400</v>
      </c>
      <c r="L14" s="14">
        <v>400</v>
      </c>
      <c r="M14" s="14">
        <v>2000</v>
      </c>
    </row>
    <row r="15" spans="1:13" x14ac:dyDescent="0.25">
      <c r="A15" s="51" t="s">
        <v>47</v>
      </c>
      <c r="B15" s="37" t="s">
        <v>48</v>
      </c>
      <c r="C15" s="40" t="s">
        <v>40</v>
      </c>
      <c r="D15" s="16" t="s">
        <v>21</v>
      </c>
      <c r="E15" s="14">
        <f t="shared" si="1"/>
        <v>105</v>
      </c>
      <c r="F15" s="14">
        <f>F17+F16</f>
        <v>105</v>
      </c>
      <c r="G15" s="14">
        <f t="shared" ref="G15" si="2">G17+G16</f>
        <v>0</v>
      </c>
      <c r="H15" s="25">
        <f t="shared" ref="H15" si="3">H17+H16</f>
        <v>0</v>
      </c>
      <c r="I15" s="14">
        <f t="shared" ref="I15" si="4">I17+I16</f>
        <v>0</v>
      </c>
      <c r="J15" s="14">
        <f t="shared" ref="J15" si="5">J17+J16</f>
        <v>0</v>
      </c>
      <c r="K15" s="14">
        <f t="shared" ref="K15" si="6">K17+K16</f>
        <v>0</v>
      </c>
      <c r="L15" s="14">
        <f t="shared" ref="L15" si="7">L17+L16</f>
        <v>0</v>
      </c>
      <c r="M15" s="14">
        <f t="shared" ref="M15" si="8">M17+M16</f>
        <v>0</v>
      </c>
    </row>
    <row r="16" spans="1:13" ht="30" x14ac:dyDescent="0.25">
      <c r="A16" s="52"/>
      <c r="B16" s="38"/>
      <c r="C16" s="40"/>
      <c r="D16" s="18" t="s">
        <v>50</v>
      </c>
      <c r="E16" s="14">
        <f t="shared" si="1"/>
        <v>0</v>
      </c>
      <c r="F16" s="14">
        <v>0</v>
      </c>
      <c r="G16" s="14">
        <v>0</v>
      </c>
      <c r="H16" s="25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61.5" customHeight="1" x14ac:dyDescent="0.25">
      <c r="A17" s="36"/>
      <c r="B17" s="39"/>
      <c r="C17" s="40"/>
      <c r="D17" s="16" t="s">
        <v>36</v>
      </c>
      <c r="E17" s="14">
        <f t="shared" si="1"/>
        <v>105</v>
      </c>
      <c r="F17" s="14">
        <v>105</v>
      </c>
      <c r="G17" s="14">
        <v>0</v>
      </c>
      <c r="H17" s="25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x14ac:dyDescent="0.25">
      <c r="A18" s="51" t="s">
        <v>51</v>
      </c>
      <c r="B18" s="37" t="s">
        <v>52</v>
      </c>
      <c r="C18" s="40" t="s">
        <v>40</v>
      </c>
      <c r="D18" s="18" t="s">
        <v>21</v>
      </c>
      <c r="E18" s="14">
        <f t="shared" si="1"/>
        <v>121.3</v>
      </c>
      <c r="F18" s="14">
        <f>F20+F19</f>
        <v>4</v>
      </c>
      <c r="G18" s="14">
        <f t="shared" ref="G18" si="9">G20+G19</f>
        <v>4.4000000000000004</v>
      </c>
      <c r="H18" s="25">
        <f t="shared" ref="H18" si="10">H20+H19</f>
        <v>104.3</v>
      </c>
      <c r="I18" s="14">
        <f t="shared" ref="I18" si="11">I20+I19</f>
        <v>4.3</v>
      </c>
      <c r="J18" s="14">
        <f t="shared" ref="J18" si="12">J20+J19</f>
        <v>4.3</v>
      </c>
      <c r="K18" s="14">
        <f t="shared" ref="K18" si="13">K20+K19</f>
        <v>0</v>
      </c>
      <c r="L18" s="14">
        <f t="shared" ref="L18" si="14">L20+L19</f>
        <v>0</v>
      </c>
      <c r="M18" s="14">
        <f t="shared" ref="M18" si="15">M20+M19</f>
        <v>0</v>
      </c>
    </row>
    <row r="19" spans="1:13" ht="30" x14ac:dyDescent="0.25">
      <c r="A19" s="52"/>
      <c r="B19" s="38"/>
      <c r="C19" s="40"/>
      <c r="D19" s="18" t="s">
        <v>50</v>
      </c>
      <c r="E19" s="14">
        <f t="shared" si="1"/>
        <v>21.3</v>
      </c>
      <c r="F19" s="14">
        <v>4</v>
      </c>
      <c r="G19" s="14">
        <v>4.4000000000000004</v>
      </c>
      <c r="H19" s="25">
        <v>4.3</v>
      </c>
      <c r="I19" s="14">
        <v>4.3</v>
      </c>
      <c r="J19" s="14">
        <v>4.3</v>
      </c>
      <c r="K19" s="14">
        <v>0</v>
      </c>
      <c r="L19" s="14">
        <v>0</v>
      </c>
      <c r="M19" s="14">
        <v>0</v>
      </c>
    </row>
    <row r="20" spans="1:13" ht="45" x14ac:dyDescent="0.25">
      <c r="A20" s="36"/>
      <c r="B20" s="39"/>
      <c r="C20" s="40"/>
      <c r="D20" s="18" t="s">
        <v>36</v>
      </c>
      <c r="E20" s="14">
        <f t="shared" si="1"/>
        <v>100</v>
      </c>
      <c r="F20" s="14">
        <v>0</v>
      </c>
      <c r="G20" s="14">
        <v>0</v>
      </c>
      <c r="H20" s="25">
        <v>100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15" customHeight="1" x14ac:dyDescent="0.25">
      <c r="A21" s="34" t="s">
        <v>60</v>
      </c>
      <c r="B21" s="37" t="s">
        <v>61</v>
      </c>
      <c r="C21" s="40" t="s">
        <v>40</v>
      </c>
      <c r="D21" s="23" t="s">
        <v>21</v>
      </c>
      <c r="E21" s="14">
        <f t="shared" ref="E21:E23" si="16">SUM(F21:M21)</f>
        <v>50</v>
      </c>
      <c r="F21" s="14">
        <f>F23+F22</f>
        <v>0</v>
      </c>
      <c r="G21" s="14">
        <f t="shared" ref="G21:M21" si="17">G23+G22</f>
        <v>50</v>
      </c>
      <c r="H21" s="25">
        <f t="shared" si="17"/>
        <v>0</v>
      </c>
      <c r="I21" s="14">
        <f t="shared" si="17"/>
        <v>0</v>
      </c>
      <c r="J21" s="14">
        <f t="shared" si="17"/>
        <v>0</v>
      </c>
      <c r="K21" s="14">
        <f t="shared" si="17"/>
        <v>0</v>
      </c>
      <c r="L21" s="14">
        <f t="shared" si="17"/>
        <v>0</v>
      </c>
      <c r="M21" s="14">
        <f t="shared" si="17"/>
        <v>0</v>
      </c>
    </row>
    <row r="22" spans="1:13" ht="30" x14ac:dyDescent="0.25">
      <c r="A22" s="35"/>
      <c r="B22" s="38"/>
      <c r="C22" s="40"/>
      <c r="D22" s="23" t="s">
        <v>50</v>
      </c>
      <c r="E22" s="14">
        <f t="shared" si="16"/>
        <v>0</v>
      </c>
      <c r="F22" s="14">
        <v>0</v>
      </c>
      <c r="G22" s="14">
        <v>0</v>
      </c>
      <c r="H22" s="25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45" x14ac:dyDescent="0.25">
      <c r="A23" s="36"/>
      <c r="B23" s="39"/>
      <c r="C23" s="40"/>
      <c r="D23" s="23" t="s">
        <v>36</v>
      </c>
      <c r="E23" s="14">
        <f t="shared" si="16"/>
        <v>50</v>
      </c>
      <c r="F23" s="14">
        <v>0</v>
      </c>
      <c r="G23" s="14">
        <v>50</v>
      </c>
      <c r="H23" s="25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x14ac:dyDescent="0.25">
      <c r="A24" s="34" t="s">
        <v>62</v>
      </c>
      <c r="B24" s="37" t="s">
        <v>64</v>
      </c>
      <c r="C24" s="40" t="s">
        <v>40</v>
      </c>
      <c r="D24" s="23" t="s">
        <v>21</v>
      </c>
      <c r="E24" s="14">
        <f t="shared" ref="E24:E29" si="18">SUM(F24:M24)</f>
        <v>255</v>
      </c>
      <c r="F24" s="14">
        <f>F26+F25</f>
        <v>0</v>
      </c>
      <c r="G24" s="14">
        <f t="shared" ref="G24:M24" si="19">G26+G25</f>
        <v>255</v>
      </c>
      <c r="H24" s="25">
        <f t="shared" si="19"/>
        <v>0</v>
      </c>
      <c r="I24" s="14">
        <f t="shared" si="19"/>
        <v>0</v>
      </c>
      <c r="J24" s="14">
        <f t="shared" si="19"/>
        <v>0</v>
      </c>
      <c r="K24" s="14">
        <f t="shared" si="19"/>
        <v>0</v>
      </c>
      <c r="L24" s="14">
        <f t="shared" si="19"/>
        <v>0</v>
      </c>
      <c r="M24" s="14">
        <f t="shared" si="19"/>
        <v>0</v>
      </c>
    </row>
    <row r="25" spans="1:13" ht="30" x14ac:dyDescent="0.25">
      <c r="A25" s="35"/>
      <c r="B25" s="38"/>
      <c r="C25" s="40"/>
      <c r="D25" s="23" t="s">
        <v>50</v>
      </c>
      <c r="E25" s="14">
        <f t="shared" si="18"/>
        <v>0</v>
      </c>
      <c r="F25" s="14">
        <v>0</v>
      </c>
      <c r="G25" s="14">
        <v>0</v>
      </c>
      <c r="H25" s="25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1:13" ht="45" x14ac:dyDescent="0.25">
      <c r="A26" s="36"/>
      <c r="B26" s="39"/>
      <c r="C26" s="40"/>
      <c r="D26" s="23" t="s">
        <v>36</v>
      </c>
      <c r="E26" s="14">
        <f t="shared" si="18"/>
        <v>255</v>
      </c>
      <c r="F26" s="14">
        <v>0</v>
      </c>
      <c r="G26" s="14">
        <v>255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 x14ac:dyDescent="0.25">
      <c r="A27" s="34" t="s">
        <v>63</v>
      </c>
      <c r="B27" s="37" t="s">
        <v>65</v>
      </c>
      <c r="C27" s="40" t="s">
        <v>40</v>
      </c>
      <c r="D27" s="23" t="s">
        <v>21</v>
      </c>
      <c r="E27" s="14">
        <f t="shared" si="18"/>
        <v>250</v>
      </c>
      <c r="F27" s="14">
        <f>F29+F28</f>
        <v>0</v>
      </c>
      <c r="G27" s="14">
        <f t="shared" ref="G27:M27" si="20">G29+G28</f>
        <v>250</v>
      </c>
      <c r="H27" s="14">
        <f t="shared" si="20"/>
        <v>0</v>
      </c>
      <c r="I27" s="14">
        <f t="shared" si="20"/>
        <v>0</v>
      </c>
      <c r="J27" s="14">
        <f t="shared" si="20"/>
        <v>0</v>
      </c>
      <c r="K27" s="14">
        <f t="shared" si="20"/>
        <v>0</v>
      </c>
      <c r="L27" s="14">
        <f t="shared" si="20"/>
        <v>0</v>
      </c>
      <c r="M27" s="14">
        <f t="shared" si="20"/>
        <v>0</v>
      </c>
    </row>
    <row r="28" spans="1:13" ht="30" x14ac:dyDescent="0.25">
      <c r="A28" s="35"/>
      <c r="B28" s="38"/>
      <c r="C28" s="40"/>
      <c r="D28" s="23" t="s">
        <v>50</v>
      </c>
      <c r="E28" s="14">
        <f t="shared" si="18"/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 ht="45" x14ac:dyDescent="0.25">
      <c r="A29" s="36"/>
      <c r="B29" s="39"/>
      <c r="C29" s="40"/>
      <c r="D29" s="23" t="s">
        <v>36</v>
      </c>
      <c r="E29" s="14">
        <f t="shared" si="18"/>
        <v>250</v>
      </c>
      <c r="F29" s="14">
        <v>0</v>
      </c>
      <c r="G29" s="14">
        <v>250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 x14ac:dyDescent="0.25">
      <c r="A30" s="42"/>
      <c r="B30" s="43" t="s">
        <v>22</v>
      </c>
      <c r="C30" s="40"/>
      <c r="D30" s="13" t="s">
        <v>21</v>
      </c>
      <c r="E30" s="14">
        <f t="shared" ref="E30:E31" si="21">SUM(F30:M30)</f>
        <v>5584.6</v>
      </c>
      <c r="F30" s="14">
        <f>F32+F31</f>
        <v>509</v>
      </c>
      <c r="G30" s="14">
        <f t="shared" ref="G30" si="22">G32+G31</f>
        <v>962.69999999999993</v>
      </c>
      <c r="H30" s="14">
        <f t="shared" ref="H30" si="23">H32+H31</f>
        <v>504.3</v>
      </c>
      <c r="I30" s="14">
        <f t="shared" ref="I30" si="24">I32+I31</f>
        <v>404.3</v>
      </c>
      <c r="J30" s="14">
        <f t="shared" ref="J30" si="25">J32+J31</f>
        <v>404.3</v>
      </c>
      <c r="K30" s="14">
        <f t="shared" ref="K30" si="26">K32+K31</f>
        <v>400</v>
      </c>
      <c r="L30" s="14">
        <f t="shared" ref="L30" si="27">L32+L31</f>
        <v>400</v>
      </c>
      <c r="M30" s="14">
        <f t="shared" ref="M30" si="28">M32+M31</f>
        <v>2000</v>
      </c>
    </row>
    <row r="31" spans="1:13" ht="30" x14ac:dyDescent="0.25">
      <c r="A31" s="42"/>
      <c r="B31" s="43"/>
      <c r="C31" s="40"/>
      <c r="D31" s="18" t="s">
        <v>50</v>
      </c>
      <c r="E31" s="14">
        <f t="shared" si="21"/>
        <v>21.3</v>
      </c>
      <c r="F31" s="14">
        <f>F13+F16+F19+F22+F25+F28</f>
        <v>4</v>
      </c>
      <c r="G31" s="14">
        <f t="shared" ref="G31:M31" si="29">G13+G16+G19+G22+G25+G28</f>
        <v>4.4000000000000004</v>
      </c>
      <c r="H31" s="14">
        <f t="shared" si="29"/>
        <v>4.3</v>
      </c>
      <c r="I31" s="14">
        <f t="shared" si="29"/>
        <v>4.3</v>
      </c>
      <c r="J31" s="14">
        <f t="shared" si="29"/>
        <v>4.3</v>
      </c>
      <c r="K31" s="14">
        <f t="shared" si="29"/>
        <v>0</v>
      </c>
      <c r="L31" s="14">
        <f t="shared" si="29"/>
        <v>0</v>
      </c>
      <c r="M31" s="14">
        <f t="shared" si="29"/>
        <v>0</v>
      </c>
    </row>
    <row r="32" spans="1:13" ht="45" x14ac:dyDescent="0.25">
      <c r="A32" s="42"/>
      <c r="B32" s="43"/>
      <c r="C32" s="40"/>
      <c r="D32" s="13" t="s">
        <v>36</v>
      </c>
      <c r="E32" s="14">
        <f t="shared" si="1"/>
        <v>5563.3</v>
      </c>
      <c r="F32" s="14">
        <f>F14+F17+F20+F23+F26+F29</f>
        <v>505</v>
      </c>
      <c r="G32" s="14">
        <f t="shared" ref="G32:M32" si="30">G14+G17+G20+G23+G26+G29</f>
        <v>958.3</v>
      </c>
      <c r="H32" s="14">
        <f t="shared" si="30"/>
        <v>500</v>
      </c>
      <c r="I32" s="14">
        <f t="shared" si="30"/>
        <v>400</v>
      </c>
      <c r="J32" s="14">
        <f t="shared" si="30"/>
        <v>400</v>
      </c>
      <c r="K32" s="14">
        <f t="shared" si="30"/>
        <v>400</v>
      </c>
      <c r="L32" s="14">
        <f t="shared" si="30"/>
        <v>400</v>
      </c>
      <c r="M32" s="14">
        <f t="shared" si="30"/>
        <v>2000</v>
      </c>
    </row>
    <row r="33" spans="1:13" x14ac:dyDescent="0.25">
      <c r="A33" s="42"/>
      <c r="B33" s="43" t="s">
        <v>20</v>
      </c>
      <c r="C33" s="40"/>
      <c r="D33" s="13" t="s">
        <v>21</v>
      </c>
      <c r="E33" s="14">
        <f t="shared" ref="E33:E34" si="31">SUM(F33:M33)</f>
        <v>5584.6</v>
      </c>
      <c r="F33" s="14">
        <f>F35+F34</f>
        <v>509</v>
      </c>
      <c r="G33" s="14">
        <f t="shared" ref="G33" si="32">G35+G34</f>
        <v>962.69999999999993</v>
      </c>
      <c r="H33" s="14">
        <f t="shared" ref="H33" si="33">H35+H34</f>
        <v>504.3</v>
      </c>
      <c r="I33" s="14">
        <f t="shared" ref="I33" si="34">I35+I34</f>
        <v>404.3</v>
      </c>
      <c r="J33" s="14">
        <f t="shared" ref="J33" si="35">J35+J34</f>
        <v>404.3</v>
      </c>
      <c r="K33" s="14">
        <f t="shared" ref="K33" si="36">K35+K34</f>
        <v>400</v>
      </c>
      <c r="L33" s="14">
        <f t="shared" ref="L33" si="37">L35+L34</f>
        <v>400</v>
      </c>
      <c r="M33" s="14">
        <f t="shared" ref="M33" si="38">M35+M34</f>
        <v>2000</v>
      </c>
    </row>
    <row r="34" spans="1:13" ht="30" x14ac:dyDescent="0.25">
      <c r="A34" s="42"/>
      <c r="B34" s="43"/>
      <c r="C34" s="40"/>
      <c r="D34" s="18" t="s">
        <v>50</v>
      </c>
      <c r="E34" s="14">
        <f t="shared" si="31"/>
        <v>21.3</v>
      </c>
      <c r="F34" s="14">
        <f t="shared" ref="F34:M35" si="39">F31</f>
        <v>4</v>
      </c>
      <c r="G34" s="14">
        <f t="shared" si="39"/>
        <v>4.4000000000000004</v>
      </c>
      <c r="H34" s="14">
        <f t="shared" si="39"/>
        <v>4.3</v>
      </c>
      <c r="I34" s="14">
        <f t="shared" si="39"/>
        <v>4.3</v>
      </c>
      <c r="J34" s="14">
        <f t="shared" si="39"/>
        <v>4.3</v>
      </c>
      <c r="K34" s="14">
        <f t="shared" si="39"/>
        <v>0</v>
      </c>
      <c r="L34" s="14">
        <f t="shared" si="39"/>
        <v>0</v>
      </c>
      <c r="M34" s="14">
        <f t="shared" si="39"/>
        <v>0</v>
      </c>
    </row>
    <row r="35" spans="1:13" ht="45" x14ac:dyDescent="0.25">
      <c r="A35" s="42"/>
      <c r="B35" s="43"/>
      <c r="C35" s="40"/>
      <c r="D35" s="13" t="s">
        <v>36</v>
      </c>
      <c r="E35" s="14">
        <f t="shared" si="1"/>
        <v>5563.3</v>
      </c>
      <c r="F35" s="14">
        <f t="shared" si="39"/>
        <v>505</v>
      </c>
      <c r="G35" s="14">
        <f t="shared" si="39"/>
        <v>958.3</v>
      </c>
      <c r="H35" s="14">
        <f t="shared" si="39"/>
        <v>500</v>
      </c>
      <c r="I35" s="14">
        <f t="shared" si="39"/>
        <v>400</v>
      </c>
      <c r="J35" s="14">
        <f t="shared" si="39"/>
        <v>400</v>
      </c>
      <c r="K35" s="14">
        <f t="shared" si="39"/>
        <v>400</v>
      </c>
      <c r="L35" s="14">
        <f t="shared" si="39"/>
        <v>400</v>
      </c>
      <c r="M35" s="14">
        <f t="shared" si="39"/>
        <v>2000</v>
      </c>
    </row>
    <row r="36" spans="1:13" x14ac:dyDescent="0.25">
      <c r="A36" s="43" t="s">
        <v>37</v>
      </c>
      <c r="B36" s="43"/>
      <c r="C36" s="43"/>
      <c r="D36" s="43"/>
      <c r="E36" s="43"/>
      <c r="F36" s="43"/>
      <c r="G36" s="43"/>
      <c r="H36" s="43"/>
      <c r="I36" s="43"/>
      <c r="J36" s="8"/>
      <c r="K36" s="8"/>
      <c r="L36" s="8"/>
      <c r="M36" s="8"/>
    </row>
    <row r="37" spans="1:13" x14ac:dyDescent="0.25">
      <c r="A37" s="43" t="s">
        <v>38</v>
      </c>
      <c r="B37" s="43"/>
      <c r="C37" s="43"/>
      <c r="D37" s="43"/>
      <c r="E37" s="43"/>
      <c r="F37" s="43"/>
      <c r="G37" s="43"/>
      <c r="H37" s="43"/>
      <c r="I37" s="43"/>
      <c r="J37" s="8"/>
      <c r="K37" s="8"/>
      <c r="L37" s="8"/>
      <c r="M37" s="8"/>
    </row>
    <row r="38" spans="1:13" x14ac:dyDescent="0.25">
      <c r="A38" s="42" t="s">
        <v>23</v>
      </c>
      <c r="B38" s="43" t="s">
        <v>39</v>
      </c>
      <c r="C38" s="40" t="s">
        <v>40</v>
      </c>
      <c r="D38" s="18" t="s">
        <v>21</v>
      </c>
      <c r="E38" s="14">
        <f>SUM(F38:M38)</f>
        <v>12823.5</v>
      </c>
      <c r="F38" s="14">
        <f>F40</f>
        <v>1140.8</v>
      </c>
      <c r="G38" s="14">
        <f t="shared" ref="G38:M38" si="40">G40</f>
        <v>1092</v>
      </c>
      <c r="H38" s="14">
        <f t="shared" si="40"/>
        <v>1442.7</v>
      </c>
      <c r="I38" s="14">
        <f t="shared" si="40"/>
        <v>1283</v>
      </c>
      <c r="J38" s="14">
        <f t="shared" si="40"/>
        <v>1332</v>
      </c>
      <c r="K38" s="14">
        <f t="shared" si="40"/>
        <v>902</v>
      </c>
      <c r="L38" s="14">
        <f t="shared" si="40"/>
        <v>938</v>
      </c>
      <c r="M38" s="14">
        <f t="shared" si="40"/>
        <v>4693</v>
      </c>
    </row>
    <row r="39" spans="1:13" ht="30" x14ac:dyDescent="0.25">
      <c r="A39" s="42"/>
      <c r="B39" s="43"/>
      <c r="C39" s="40"/>
      <c r="D39" s="18" t="s">
        <v>50</v>
      </c>
      <c r="E39" s="14">
        <f>SUM(F39:M39)</f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/>
    </row>
    <row r="40" spans="1:13" ht="45" x14ac:dyDescent="0.25">
      <c r="A40" s="42"/>
      <c r="B40" s="43"/>
      <c r="C40" s="40"/>
      <c r="D40" s="18" t="s">
        <v>36</v>
      </c>
      <c r="E40" s="14">
        <f t="shared" ref="E40:E63" si="41">SUM(F40:M40)</f>
        <v>12823.5</v>
      </c>
      <c r="F40" s="14">
        <v>1140.8</v>
      </c>
      <c r="G40" s="14">
        <v>1092</v>
      </c>
      <c r="H40" s="25">
        <v>1442.7</v>
      </c>
      <c r="I40" s="14">
        <v>1283</v>
      </c>
      <c r="J40" s="14">
        <v>1332</v>
      </c>
      <c r="K40" s="14">
        <v>902</v>
      </c>
      <c r="L40" s="14">
        <v>938</v>
      </c>
      <c r="M40" s="14">
        <v>4693</v>
      </c>
    </row>
    <row r="41" spans="1:13" x14ac:dyDescent="0.25">
      <c r="A41" s="42" t="s">
        <v>24</v>
      </c>
      <c r="B41" s="44" t="s">
        <v>41</v>
      </c>
      <c r="C41" s="40" t="s">
        <v>40</v>
      </c>
      <c r="D41" s="18" t="s">
        <v>21</v>
      </c>
      <c r="E41" s="14">
        <f t="shared" si="41"/>
        <v>7495.6</v>
      </c>
      <c r="F41" s="14">
        <f>F43</f>
        <v>1802.7</v>
      </c>
      <c r="G41" s="14">
        <f t="shared" ref="G41" si="42">G43</f>
        <v>462.2</v>
      </c>
      <c r="H41" s="25">
        <f t="shared" ref="H41" si="43">H43</f>
        <v>588.9</v>
      </c>
      <c r="I41" s="14">
        <f t="shared" ref="I41" si="44">I43</f>
        <v>735</v>
      </c>
      <c r="J41" s="14">
        <f>J43</f>
        <v>1106.8</v>
      </c>
      <c r="K41" s="14">
        <f>K43</f>
        <v>400</v>
      </c>
      <c r="L41" s="14">
        <f>L43</f>
        <v>400</v>
      </c>
      <c r="M41" s="14">
        <f>M43</f>
        <v>2000</v>
      </c>
    </row>
    <row r="42" spans="1:13" ht="30" x14ac:dyDescent="0.25">
      <c r="A42" s="42"/>
      <c r="B42" s="44"/>
      <c r="C42" s="40"/>
      <c r="D42" s="18" t="s">
        <v>50</v>
      </c>
      <c r="E42" s="14">
        <f t="shared" si="41"/>
        <v>0</v>
      </c>
      <c r="F42" s="14">
        <v>0</v>
      </c>
      <c r="G42" s="14">
        <v>0</v>
      </c>
      <c r="H42" s="25">
        <v>0</v>
      </c>
      <c r="I42" s="14">
        <v>0</v>
      </c>
      <c r="J42" s="14">
        <v>0</v>
      </c>
      <c r="K42" s="14">
        <v>0</v>
      </c>
      <c r="L42" s="14">
        <v>0</v>
      </c>
      <c r="M42" s="14"/>
    </row>
    <row r="43" spans="1:13" ht="45" x14ac:dyDescent="0.25">
      <c r="A43" s="42"/>
      <c r="B43" s="44"/>
      <c r="C43" s="40"/>
      <c r="D43" s="18" t="s">
        <v>36</v>
      </c>
      <c r="E43" s="14">
        <f t="shared" si="41"/>
        <v>7495.6</v>
      </c>
      <c r="F43" s="14">
        <f>1907.8-30-75.1</f>
        <v>1802.7</v>
      </c>
      <c r="G43" s="14">
        <v>462.2</v>
      </c>
      <c r="H43" s="25">
        <v>588.9</v>
      </c>
      <c r="I43" s="14">
        <v>735</v>
      </c>
      <c r="J43" s="14">
        <v>1106.8</v>
      </c>
      <c r="K43" s="14">
        <v>400</v>
      </c>
      <c r="L43" s="14">
        <v>400</v>
      </c>
      <c r="M43" s="14">
        <v>2000</v>
      </c>
    </row>
    <row r="44" spans="1:13" x14ac:dyDescent="0.25">
      <c r="A44" s="42"/>
      <c r="B44" s="43" t="s">
        <v>26</v>
      </c>
      <c r="C44" s="43"/>
      <c r="D44" s="18" t="s">
        <v>21</v>
      </c>
      <c r="E44" s="14">
        <f t="shared" si="41"/>
        <v>20319.099999999999</v>
      </c>
      <c r="F44" s="14">
        <f>F46+F45</f>
        <v>2943.5</v>
      </c>
      <c r="G44" s="14">
        <f t="shared" ref="G44:M44" si="45">G46+G45</f>
        <v>1554.2</v>
      </c>
      <c r="H44" s="14">
        <f t="shared" si="45"/>
        <v>2031.6</v>
      </c>
      <c r="I44" s="14">
        <f t="shared" si="45"/>
        <v>2018</v>
      </c>
      <c r="J44" s="14">
        <f t="shared" si="45"/>
        <v>2438.8000000000002</v>
      </c>
      <c r="K44" s="14">
        <f t="shared" si="45"/>
        <v>1302</v>
      </c>
      <c r="L44" s="14">
        <f t="shared" si="45"/>
        <v>1338</v>
      </c>
      <c r="M44" s="14">
        <f t="shared" si="45"/>
        <v>6693</v>
      </c>
    </row>
    <row r="45" spans="1:13" ht="30" x14ac:dyDescent="0.25">
      <c r="A45" s="42"/>
      <c r="B45" s="43"/>
      <c r="C45" s="43"/>
      <c r="D45" s="18" t="s">
        <v>50</v>
      </c>
      <c r="E45" s="14">
        <f t="shared" si="41"/>
        <v>0</v>
      </c>
      <c r="F45" s="14">
        <f>F39+F42</f>
        <v>0</v>
      </c>
      <c r="G45" s="14">
        <f t="shared" ref="G45:M45" si="46">G39+G42</f>
        <v>0</v>
      </c>
      <c r="H45" s="14">
        <f t="shared" si="46"/>
        <v>0</v>
      </c>
      <c r="I45" s="14">
        <f t="shared" si="46"/>
        <v>0</v>
      </c>
      <c r="J45" s="14">
        <f t="shared" si="46"/>
        <v>0</v>
      </c>
      <c r="K45" s="14">
        <f t="shared" si="46"/>
        <v>0</v>
      </c>
      <c r="L45" s="14">
        <f t="shared" si="46"/>
        <v>0</v>
      </c>
      <c r="M45" s="14">
        <f t="shared" si="46"/>
        <v>0</v>
      </c>
    </row>
    <row r="46" spans="1:13" ht="45" x14ac:dyDescent="0.25">
      <c r="A46" s="42"/>
      <c r="B46" s="43"/>
      <c r="C46" s="43"/>
      <c r="D46" s="18" t="s">
        <v>36</v>
      </c>
      <c r="E46" s="14">
        <f t="shared" si="41"/>
        <v>20319.099999999999</v>
      </c>
      <c r="F46" s="14">
        <f>F40+F43</f>
        <v>2943.5</v>
      </c>
      <c r="G46" s="14">
        <f t="shared" ref="G46:M46" si="47">G40+G43</f>
        <v>1554.2</v>
      </c>
      <c r="H46" s="14">
        <f t="shared" si="47"/>
        <v>2031.6</v>
      </c>
      <c r="I46" s="14">
        <f t="shared" si="47"/>
        <v>2018</v>
      </c>
      <c r="J46" s="14">
        <f t="shared" si="47"/>
        <v>2438.8000000000002</v>
      </c>
      <c r="K46" s="14">
        <f t="shared" si="47"/>
        <v>1302</v>
      </c>
      <c r="L46" s="14">
        <f t="shared" si="47"/>
        <v>1338</v>
      </c>
      <c r="M46" s="14">
        <f t="shared" si="47"/>
        <v>6693</v>
      </c>
    </row>
    <row r="47" spans="1:13" x14ac:dyDescent="0.25">
      <c r="A47" s="42"/>
      <c r="B47" s="43" t="s">
        <v>25</v>
      </c>
      <c r="C47" s="43"/>
      <c r="D47" s="18" t="s">
        <v>21</v>
      </c>
      <c r="E47" s="14">
        <f t="shared" si="41"/>
        <v>20319.099999999999</v>
      </c>
      <c r="F47" s="14">
        <f>F49+F48</f>
        <v>2943.5</v>
      </c>
      <c r="G47" s="14">
        <f t="shared" ref="G47" si="48">G49+G48</f>
        <v>1554.2</v>
      </c>
      <c r="H47" s="14">
        <f t="shared" ref="H47" si="49">H49+H48</f>
        <v>2031.6</v>
      </c>
      <c r="I47" s="14">
        <f t="shared" ref="I47" si="50">I49+I48</f>
        <v>2018</v>
      </c>
      <c r="J47" s="14">
        <f t="shared" ref="J47" si="51">J49+J48</f>
        <v>2438.8000000000002</v>
      </c>
      <c r="K47" s="14">
        <f t="shared" ref="K47" si="52">K49+K48</f>
        <v>1302</v>
      </c>
      <c r="L47" s="14">
        <f t="shared" ref="L47" si="53">L49+L48</f>
        <v>1338</v>
      </c>
      <c r="M47" s="14">
        <f t="shared" ref="M47" si="54">M49+M48</f>
        <v>6693</v>
      </c>
    </row>
    <row r="48" spans="1:13" ht="30" x14ac:dyDescent="0.25">
      <c r="A48" s="42"/>
      <c r="B48" s="43"/>
      <c r="C48" s="43"/>
      <c r="D48" s="18" t="s">
        <v>50</v>
      </c>
      <c r="E48" s="14">
        <f t="shared" si="41"/>
        <v>0</v>
      </c>
      <c r="F48" s="14">
        <f>F45</f>
        <v>0</v>
      </c>
      <c r="G48" s="14">
        <f t="shared" ref="G48:M48" si="55">G45</f>
        <v>0</v>
      </c>
      <c r="H48" s="14">
        <f t="shared" si="55"/>
        <v>0</v>
      </c>
      <c r="I48" s="14">
        <f t="shared" si="55"/>
        <v>0</v>
      </c>
      <c r="J48" s="14">
        <f t="shared" si="55"/>
        <v>0</v>
      </c>
      <c r="K48" s="14">
        <f t="shared" si="55"/>
        <v>0</v>
      </c>
      <c r="L48" s="14">
        <f t="shared" si="55"/>
        <v>0</v>
      </c>
      <c r="M48" s="14">
        <f t="shared" si="55"/>
        <v>0</v>
      </c>
    </row>
    <row r="49" spans="1:13" ht="45" x14ac:dyDescent="0.25">
      <c r="A49" s="42"/>
      <c r="B49" s="43"/>
      <c r="C49" s="43"/>
      <c r="D49" s="18" t="s">
        <v>36</v>
      </c>
      <c r="E49" s="14">
        <f t="shared" si="41"/>
        <v>20319.099999999999</v>
      </c>
      <c r="F49" s="14">
        <f>F46</f>
        <v>2943.5</v>
      </c>
      <c r="G49" s="14">
        <f t="shared" ref="G49:M49" si="56">G46</f>
        <v>1554.2</v>
      </c>
      <c r="H49" s="14">
        <f t="shared" si="56"/>
        <v>2031.6</v>
      </c>
      <c r="I49" s="14">
        <f t="shared" si="56"/>
        <v>2018</v>
      </c>
      <c r="J49" s="14">
        <f t="shared" si="56"/>
        <v>2438.8000000000002</v>
      </c>
      <c r="K49" s="14">
        <f t="shared" si="56"/>
        <v>1302</v>
      </c>
      <c r="L49" s="14">
        <f t="shared" si="56"/>
        <v>1338</v>
      </c>
      <c r="M49" s="14">
        <f t="shared" si="56"/>
        <v>6693</v>
      </c>
    </row>
    <row r="50" spans="1:13" x14ac:dyDescent="0.25">
      <c r="A50" s="43" t="s">
        <v>57</v>
      </c>
      <c r="B50" s="43"/>
      <c r="C50" s="43"/>
      <c r="D50" s="43"/>
      <c r="E50" s="43"/>
      <c r="F50" s="43"/>
      <c r="G50" s="43"/>
      <c r="H50" s="43"/>
      <c r="I50" s="43"/>
      <c r="J50" s="14"/>
      <c r="K50" s="14"/>
      <c r="L50" s="14"/>
      <c r="M50" s="14"/>
    </row>
    <row r="51" spans="1:13" x14ac:dyDescent="0.25">
      <c r="A51" s="45" t="s">
        <v>56</v>
      </c>
      <c r="B51" s="46"/>
      <c r="C51" s="46"/>
      <c r="D51" s="46"/>
      <c r="E51" s="46"/>
      <c r="F51" s="46"/>
      <c r="G51" s="46"/>
      <c r="H51" s="46"/>
      <c r="I51" s="46"/>
      <c r="J51" s="47"/>
      <c r="K51" s="47"/>
      <c r="L51" s="47"/>
      <c r="M51" s="48"/>
    </row>
    <row r="52" spans="1:13" x14ac:dyDescent="0.25">
      <c r="A52" s="41" t="s">
        <v>59</v>
      </c>
      <c r="B52" s="37" t="s">
        <v>53</v>
      </c>
      <c r="C52" s="40" t="s">
        <v>40</v>
      </c>
      <c r="D52" s="20" t="s">
        <v>21</v>
      </c>
      <c r="E52" s="14">
        <f t="shared" ref="E52:E57" si="57">SUM(F52:M52)</f>
        <v>25.1</v>
      </c>
      <c r="F52" s="14">
        <f>F54+F53</f>
        <v>0</v>
      </c>
      <c r="G52" s="14">
        <f t="shared" ref="G52:M52" si="58">G54+G53</f>
        <v>25.1</v>
      </c>
      <c r="H52" s="14">
        <f t="shared" si="58"/>
        <v>0</v>
      </c>
      <c r="I52" s="14">
        <f t="shared" si="58"/>
        <v>0</v>
      </c>
      <c r="J52" s="14">
        <f t="shared" si="58"/>
        <v>0</v>
      </c>
      <c r="K52" s="14">
        <f t="shared" si="58"/>
        <v>0</v>
      </c>
      <c r="L52" s="14">
        <f t="shared" si="58"/>
        <v>0</v>
      </c>
      <c r="M52" s="14">
        <f t="shared" si="58"/>
        <v>0</v>
      </c>
    </row>
    <row r="53" spans="1:13" ht="30" x14ac:dyDescent="0.25">
      <c r="A53" s="42"/>
      <c r="B53" s="38"/>
      <c r="C53" s="40"/>
      <c r="D53" s="20" t="s">
        <v>50</v>
      </c>
      <c r="E53" s="14">
        <f t="shared" si="57"/>
        <v>25.1</v>
      </c>
      <c r="F53" s="14">
        <v>0</v>
      </c>
      <c r="G53" s="14">
        <v>25.1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</row>
    <row r="54" spans="1:13" ht="45" x14ac:dyDescent="0.25">
      <c r="A54" s="42"/>
      <c r="B54" s="39"/>
      <c r="C54" s="40"/>
      <c r="D54" s="20" t="s">
        <v>36</v>
      </c>
      <c r="E54" s="14">
        <f t="shared" si="57"/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</row>
    <row r="55" spans="1:13" x14ac:dyDescent="0.25">
      <c r="A55" s="42"/>
      <c r="B55" s="43" t="s">
        <v>55</v>
      </c>
      <c r="C55" s="40"/>
      <c r="D55" s="20" t="s">
        <v>21</v>
      </c>
      <c r="E55" s="14">
        <f t="shared" si="57"/>
        <v>25.1</v>
      </c>
      <c r="F55" s="14">
        <f>F57+F56</f>
        <v>0</v>
      </c>
      <c r="G55" s="14">
        <f t="shared" ref="G55:M55" si="59">G57+G56</f>
        <v>25.1</v>
      </c>
      <c r="H55" s="14">
        <f t="shared" si="59"/>
        <v>0</v>
      </c>
      <c r="I55" s="14">
        <f t="shared" si="59"/>
        <v>0</v>
      </c>
      <c r="J55" s="14">
        <f t="shared" si="59"/>
        <v>0</v>
      </c>
      <c r="K55" s="14">
        <f t="shared" si="59"/>
        <v>0</v>
      </c>
      <c r="L55" s="14">
        <f t="shared" si="59"/>
        <v>0</v>
      </c>
      <c r="M55" s="14">
        <f t="shared" si="59"/>
        <v>0</v>
      </c>
    </row>
    <row r="56" spans="1:13" ht="30" x14ac:dyDescent="0.25">
      <c r="A56" s="42"/>
      <c r="B56" s="43"/>
      <c r="C56" s="40"/>
      <c r="D56" s="20" t="s">
        <v>50</v>
      </c>
      <c r="E56" s="14">
        <f t="shared" si="57"/>
        <v>25.1</v>
      </c>
      <c r="F56" s="14">
        <f>F53</f>
        <v>0</v>
      </c>
      <c r="G56" s="14">
        <f t="shared" ref="G56:M56" si="60">G53</f>
        <v>25.1</v>
      </c>
      <c r="H56" s="14">
        <f t="shared" si="60"/>
        <v>0</v>
      </c>
      <c r="I56" s="14">
        <f t="shared" si="60"/>
        <v>0</v>
      </c>
      <c r="J56" s="14">
        <f t="shared" si="60"/>
        <v>0</v>
      </c>
      <c r="K56" s="14">
        <f t="shared" si="60"/>
        <v>0</v>
      </c>
      <c r="L56" s="14">
        <f t="shared" si="60"/>
        <v>0</v>
      </c>
      <c r="M56" s="14">
        <f t="shared" si="60"/>
        <v>0</v>
      </c>
    </row>
    <row r="57" spans="1:13" ht="45" x14ac:dyDescent="0.25">
      <c r="A57" s="42"/>
      <c r="B57" s="43"/>
      <c r="C57" s="40"/>
      <c r="D57" s="20" t="s">
        <v>36</v>
      </c>
      <c r="E57" s="14">
        <f t="shared" si="57"/>
        <v>0</v>
      </c>
      <c r="F57" s="14">
        <f>F54</f>
        <v>0</v>
      </c>
      <c r="G57" s="14">
        <f t="shared" ref="G57:M57" si="61">G54</f>
        <v>0</v>
      </c>
      <c r="H57" s="14">
        <f t="shared" si="61"/>
        <v>0</v>
      </c>
      <c r="I57" s="14">
        <f t="shared" si="61"/>
        <v>0</v>
      </c>
      <c r="J57" s="14">
        <f t="shared" si="61"/>
        <v>0</v>
      </c>
      <c r="K57" s="14">
        <f t="shared" si="61"/>
        <v>0</v>
      </c>
      <c r="L57" s="14">
        <f t="shared" si="61"/>
        <v>0</v>
      </c>
      <c r="M57" s="14">
        <f t="shared" si="61"/>
        <v>0</v>
      </c>
    </row>
    <row r="58" spans="1:13" x14ac:dyDescent="0.25">
      <c r="A58" s="42"/>
      <c r="B58" s="43" t="s">
        <v>54</v>
      </c>
      <c r="C58" s="43"/>
      <c r="D58" s="20" t="s">
        <v>21</v>
      </c>
      <c r="E58" s="14">
        <f t="shared" ref="E58:E60" si="62">SUM(F58:M58)</f>
        <v>25.1</v>
      </c>
      <c r="F58" s="14">
        <f>F60+F59</f>
        <v>0</v>
      </c>
      <c r="G58" s="14">
        <f t="shared" ref="G58:M58" si="63">G60+G59</f>
        <v>25.1</v>
      </c>
      <c r="H58" s="14">
        <f t="shared" si="63"/>
        <v>0</v>
      </c>
      <c r="I58" s="14">
        <f t="shared" si="63"/>
        <v>0</v>
      </c>
      <c r="J58" s="14">
        <f t="shared" si="63"/>
        <v>0</v>
      </c>
      <c r="K58" s="14">
        <f t="shared" si="63"/>
        <v>0</v>
      </c>
      <c r="L58" s="14">
        <f t="shared" si="63"/>
        <v>0</v>
      </c>
      <c r="M58" s="14">
        <f t="shared" si="63"/>
        <v>0</v>
      </c>
    </row>
    <row r="59" spans="1:13" ht="30" x14ac:dyDescent="0.25">
      <c r="A59" s="42"/>
      <c r="B59" s="43"/>
      <c r="C59" s="43"/>
      <c r="D59" s="20" t="s">
        <v>50</v>
      </c>
      <c r="E59" s="14">
        <f t="shared" si="62"/>
        <v>25.1</v>
      </c>
      <c r="F59" s="14">
        <f>F56</f>
        <v>0</v>
      </c>
      <c r="G59" s="14">
        <f t="shared" ref="G59:M59" si="64">G56</f>
        <v>25.1</v>
      </c>
      <c r="H59" s="14">
        <f t="shared" si="64"/>
        <v>0</v>
      </c>
      <c r="I59" s="14">
        <f t="shared" si="64"/>
        <v>0</v>
      </c>
      <c r="J59" s="14">
        <f t="shared" si="64"/>
        <v>0</v>
      </c>
      <c r="K59" s="14">
        <f t="shared" si="64"/>
        <v>0</v>
      </c>
      <c r="L59" s="14">
        <f t="shared" si="64"/>
        <v>0</v>
      </c>
      <c r="M59" s="14">
        <f t="shared" si="64"/>
        <v>0</v>
      </c>
    </row>
    <row r="60" spans="1:13" ht="45" x14ac:dyDescent="0.25">
      <c r="A60" s="42"/>
      <c r="B60" s="43"/>
      <c r="C60" s="43"/>
      <c r="D60" s="20" t="s">
        <v>36</v>
      </c>
      <c r="E60" s="14">
        <f t="shared" si="62"/>
        <v>0</v>
      </c>
      <c r="F60" s="14">
        <f>F57</f>
        <v>0</v>
      </c>
      <c r="G60" s="14">
        <f t="shared" ref="G60:M60" si="65">G57</f>
        <v>0</v>
      </c>
      <c r="H60" s="14">
        <f t="shared" si="65"/>
        <v>0</v>
      </c>
      <c r="I60" s="14">
        <f t="shared" si="65"/>
        <v>0</v>
      </c>
      <c r="J60" s="14">
        <f t="shared" si="65"/>
        <v>0</v>
      </c>
      <c r="K60" s="14">
        <f t="shared" si="65"/>
        <v>0</v>
      </c>
      <c r="L60" s="14">
        <f t="shared" si="65"/>
        <v>0</v>
      </c>
      <c r="M60" s="14">
        <f t="shared" si="65"/>
        <v>0</v>
      </c>
    </row>
    <row r="61" spans="1:13" x14ac:dyDescent="0.25">
      <c r="A61" s="43"/>
      <c r="B61" s="43" t="s">
        <v>42</v>
      </c>
      <c r="C61" s="42"/>
      <c r="D61" s="18" t="s">
        <v>21</v>
      </c>
      <c r="E61" s="14">
        <f t="shared" si="41"/>
        <v>25928.800000000003</v>
      </c>
      <c r="F61" s="14">
        <f>F63+F62</f>
        <v>3452.5</v>
      </c>
      <c r="G61" s="14">
        <f t="shared" ref="G61:M61" si="66">G63+G62</f>
        <v>2542</v>
      </c>
      <c r="H61" s="14">
        <f t="shared" si="66"/>
        <v>2535.9</v>
      </c>
      <c r="I61" s="14">
        <f t="shared" si="66"/>
        <v>2422.3000000000002</v>
      </c>
      <c r="J61" s="14">
        <f t="shared" si="66"/>
        <v>2843.1000000000004</v>
      </c>
      <c r="K61" s="14">
        <f t="shared" si="66"/>
        <v>1702</v>
      </c>
      <c r="L61" s="14">
        <f t="shared" si="66"/>
        <v>1738</v>
      </c>
      <c r="M61" s="14">
        <f t="shared" si="66"/>
        <v>8693</v>
      </c>
    </row>
    <row r="62" spans="1:13" ht="30" x14ac:dyDescent="0.25">
      <c r="A62" s="43"/>
      <c r="B62" s="43"/>
      <c r="C62" s="42"/>
      <c r="D62" s="18" t="s">
        <v>50</v>
      </c>
      <c r="E62" s="14">
        <f t="shared" si="41"/>
        <v>46.399999999999991</v>
      </c>
      <c r="F62" s="14">
        <f>F34+F48</f>
        <v>4</v>
      </c>
      <c r="G62" s="14">
        <f>G34+G48+G59</f>
        <v>29.5</v>
      </c>
      <c r="H62" s="14">
        <f t="shared" ref="H62:M62" si="67">H34+H48+H59</f>
        <v>4.3</v>
      </c>
      <c r="I62" s="14">
        <f t="shared" si="67"/>
        <v>4.3</v>
      </c>
      <c r="J62" s="14">
        <f t="shared" si="67"/>
        <v>4.3</v>
      </c>
      <c r="K62" s="14">
        <f t="shared" si="67"/>
        <v>0</v>
      </c>
      <c r="L62" s="14">
        <f t="shared" si="67"/>
        <v>0</v>
      </c>
      <c r="M62" s="14">
        <f t="shared" si="67"/>
        <v>0</v>
      </c>
    </row>
    <row r="63" spans="1:13" ht="45" x14ac:dyDescent="0.25">
      <c r="A63" s="43"/>
      <c r="B63" s="43"/>
      <c r="C63" s="42"/>
      <c r="D63" s="18" t="s">
        <v>36</v>
      </c>
      <c r="E63" s="14">
        <f t="shared" si="41"/>
        <v>25882.400000000001</v>
      </c>
      <c r="F63" s="14">
        <f>F49+F35</f>
        <v>3448.5</v>
      </c>
      <c r="G63" s="14">
        <f>G35+G49+G60</f>
        <v>2512.5</v>
      </c>
      <c r="H63" s="14">
        <f t="shared" ref="H63:M63" si="68">H35+H49+H60</f>
        <v>2531.6</v>
      </c>
      <c r="I63" s="14">
        <f t="shared" si="68"/>
        <v>2418</v>
      </c>
      <c r="J63" s="14">
        <f t="shared" si="68"/>
        <v>2838.8</v>
      </c>
      <c r="K63" s="14">
        <f t="shared" si="68"/>
        <v>1702</v>
      </c>
      <c r="L63" s="14">
        <f t="shared" si="68"/>
        <v>1738</v>
      </c>
      <c r="M63" s="14">
        <f t="shared" si="68"/>
        <v>8693</v>
      </c>
    </row>
  </sheetData>
  <mergeCells count="65">
    <mergeCell ref="H1:M1"/>
    <mergeCell ref="A15:A17"/>
    <mergeCell ref="B15:B17"/>
    <mergeCell ref="C15:C17"/>
    <mergeCell ref="A12:A14"/>
    <mergeCell ref="B12:B14"/>
    <mergeCell ref="C12:C14"/>
    <mergeCell ref="H2:M2"/>
    <mergeCell ref="A3:M3"/>
    <mergeCell ref="A5:A7"/>
    <mergeCell ref="B5:B7"/>
    <mergeCell ref="C5:C7"/>
    <mergeCell ref="D5:D7"/>
    <mergeCell ref="F6:M6"/>
    <mergeCell ref="F5:M5"/>
    <mergeCell ref="A33:A35"/>
    <mergeCell ref="B33:B35"/>
    <mergeCell ref="C33:C35"/>
    <mergeCell ref="E5:E7"/>
    <mergeCell ref="A9:M9"/>
    <mergeCell ref="A10:M10"/>
    <mergeCell ref="A11:M11"/>
    <mergeCell ref="A30:A32"/>
    <mergeCell ref="B30:B32"/>
    <mergeCell ref="C30:C32"/>
    <mergeCell ref="A18:A20"/>
    <mergeCell ref="B18:B20"/>
    <mergeCell ref="C18:C20"/>
    <mergeCell ref="B21:B23"/>
    <mergeCell ref="A21:A23"/>
    <mergeCell ref="C21:C23"/>
    <mergeCell ref="A36:I36"/>
    <mergeCell ref="A37:I37"/>
    <mergeCell ref="A38:A40"/>
    <mergeCell ref="B38:B40"/>
    <mergeCell ref="A41:A43"/>
    <mergeCell ref="C38:C40"/>
    <mergeCell ref="A61:A63"/>
    <mergeCell ref="B61:B63"/>
    <mergeCell ref="C61:C63"/>
    <mergeCell ref="B41:B43"/>
    <mergeCell ref="C41:C43"/>
    <mergeCell ref="A44:A46"/>
    <mergeCell ref="B44:B46"/>
    <mergeCell ref="C44:C46"/>
    <mergeCell ref="A47:A49"/>
    <mergeCell ref="B47:B49"/>
    <mergeCell ref="C47:C49"/>
    <mergeCell ref="C58:C60"/>
    <mergeCell ref="A50:I50"/>
    <mergeCell ref="A51:M51"/>
    <mergeCell ref="C52:C54"/>
    <mergeCell ref="C55:C57"/>
    <mergeCell ref="A52:A54"/>
    <mergeCell ref="B52:B54"/>
    <mergeCell ref="A55:A57"/>
    <mergeCell ref="B55:B57"/>
    <mergeCell ref="A58:A60"/>
    <mergeCell ref="B58:B60"/>
    <mergeCell ref="A24:A26"/>
    <mergeCell ref="B24:B26"/>
    <mergeCell ref="C24:C26"/>
    <mergeCell ref="A27:A29"/>
    <mergeCell ref="B27:B29"/>
    <mergeCell ref="C27:C29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2021-09-15T10:00:27Z</dcterms:modified>
</cp:coreProperties>
</file>