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0" windowWidth="29040" windowHeight="15405"/>
  </bookViews>
  <sheets>
    <sheet name="Приложение 2" sheetId="2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4" i="2" l="1"/>
  <c r="H74" i="2"/>
  <c r="I74" i="2"/>
  <c r="J74" i="2"/>
  <c r="K74" i="2"/>
  <c r="L74" i="2"/>
  <c r="M74" i="2"/>
  <c r="F74" i="2"/>
  <c r="F71" i="2"/>
  <c r="E76" i="2"/>
  <c r="E75" i="2"/>
  <c r="E74" i="2" l="1"/>
  <c r="M79" i="2"/>
  <c r="L79" i="2"/>
  <c r="K79" i="2"/>
  <c r="J79" i="2"/>
  <c r="M78" i="2"/>
  <c r="M77" i="2" s="1"/>
  <c r="L78" i="2"/>
  <c r="L77" i="2" s="1"/>
  <c r="K78" i="2"/>
  <c r="J78" i="2"/>
  <c r="J77" i="2" s="1"/>
  <c r="I79" i="2"/>
  <c r="I78" i="2"/>
  <c r="K77" i="2"/>
  <c r="H77" i="2"/>
  <c r="G77" i="2"/>
  <c r="F77" i="2"/>
  <c r="M71" i="2"/>
  <c r="L71" i="2"/>
  <c r="K71" i="2"/>
  <c r="J71" i="2"/>
  <c r="I71" i="2"/>
  <c r="H71" i="2"/>
  <c r="G71" i="2"/>
  <c r="E73" i="2"/>
  <c r="E72" i="2"/>
  <c r="I32" i="2"/>
  <c r="F47" i="2"/>
  <c r="E44" i="2"/>
  <c r="I77" i="2" l="1"/>
  <c r="E77" i="2" s="1"/>
  <c r="E78" i="2"/>
  <c r="E79" i="2"/>
  <c r="E71" i="2"/>
  <c r="K60" i="2" l="1"/>
  <c r="K33" i="2"/>
  <c r="K32" i="2" l="1"/>
  <c r="K35" i="2" s="1"/>
  <c r="K38" i="2" s="1"/>
  <c r="K13" i="2"/>
  <c r="I33" i="2" l="1"/>
  <c r="I36" i="2" s="1"/>
  <c r="I39" i="2" s="1"/>
  <c r="G28" i="2"/>
  <c r="H28" i="2"/>
  <c r="I28" i="2"/>
  <c r="J28" i="2"/>
  <c r="K28" i="2"/>
  <c r="L28" i="2"/>
  <c r="M28" i="2"/>
  <c r="F28" i="2"/>
  <c r="E29" i="2"/>
  <c r="E30" i="2"/>
  <c r="J115" i="2"/>
  <c r="K115" i="2"/>
  <c r="L115" i="2"/>
  <c r="L120" i="2"/>
  <c r="L118" i="2" s="1"/>
  <c r="I68" i="2"/>
  <c r="I81" i="2" s="1"/>
  <c r="I84" i="2" l="1"/>
  <c r="E28" i="2"/>
  <c r="M33" i="2"/>
  <c r="L33" i="2"/>
  <c r="J33" i="2"/>
  <c r="H33" i="2"/>
  <c r="G33" i="2"/>
  <c r="M32" i="2"/>
  <c r="L32" i="2"/>
  <c r="J32" i="2"/>
  <c r="H32" i="2"/>
  <c r="G32" i="2"/>
  <c r="F33" i="2"/>
  <c r="F32" i="2"/>
  <c r="E27" i="2"/>
  <c r="E26" i="2"/>
  <c r="M25" i="2"/>
  <c r="L25" i="2"/>
  <c r="K25" i="2"/>
  <c r="J25" i="2"/>
  <c r="I25" i="2"/>
  <c r="H25" i="2"/>
  <c r="G25" i="2"/>
  <c r="F25" i="2"/>
  <c r="E25" i="2" l="1"/>
  <c r="G129" i="2" l="1"/>
  <c r="H129" i="2"/>
  <c r="I129" i="2"/>
  <c r="J129" i="2"/>
  <c r="K129" i="2"/>
  <c r="L129" i="2"/>
  <c r="M129" i="2"/>
  <c r="G130" i="2"/>
  <c r="G128" i="2" s="1"/>
  <c r="H130" i="2"/>
  <c r="H128" i="2" s="1"/>
  <c r="I130" i="2"/>
  <c r="I128" i="2" s="1"/>
  <c r="J130" i="2"/>
  <c r="J128" i="2" s="1"/>
  <c r="K130" i="2"/>
  <c r="K128" i="2" s="1"/>
  <c r="L130" i="2"/>
  <c r="L133" i="2" s="1"/>
  <c r="M130" i="2"/>
  <c r="M128" i="2" s="1"/>
  <c r="F130" i="2"/>
  <c r="F129" i="2"/>
  <c r="L128" i="2"/>
  <c r="G119" i="2"/>
  <c r="H119" i="2"/>
  <c r="I119" i="2"/>
  <c r="J119" i="2"/>
  <c r="K119" i="2"/>
  <c r="L119" i="2"/>
  <c r="M119" i="2"/>
  <c r="G120" i="2"/>
  <c r="G118" i="2" s="1"/>
  <c r="H120" i="2"/>
  <c r="I120" i="2"/>
  <c r="J120" i="2"/>
  <c r="J118" i="2" s="1"/>
  <c r="K120" i="2"/>
  <c r="K118" i="2" s="1"/>
  <c r="M120" i="2"/>
  <c r="F120" i="2"/>
  <c r="F119" i="2"/>
  <c r="E127" i="2"/>
  <c r="E126" i="2"/>
  <c r="M125" i="2"/>
  <c r="L125" i="2"/>
  <c r="K125" i="2"/>
  <c r="J125" i="2"/>
  <c r="I125" i="2"/>
  <c r="H125" i="2"/>
  <c r="G125" i="2"/>
  <c r="F125" i="2"/>
  <c r="E124" i="2"/>
  <c r="E123" i="2"/>
  <c r="M122" i="2"/>
  <c r="L122" i="2"/>
  <c r="K122" i="2"/>
  <c r="J122" i="2"/>
  <c r="I122" i="2"/>
  <c r="H122" i="2"/>
  <c r="G122" i="2"/>
  <c r="F122" i="2"/>
  <c r="M115" i="2"/>
  <c r="I115" i="2"/>
  <c r="H115" i="2"/>
  <c r="G115" i="2"/>
  <c r="F115" i="2"/>
  <c r="M112" i="2"/>
  <c r="I112" i="2"/>
  <c r="H112" i="2"/>
  <c r="G112" i="2"/>
  <c r="F112" i="2"/>
  <c r="E117" i="2"/>
  <c r="E116" i="2"/>
  <c r="E114" i="2"/>
  <c r="E113" i="2"/>
  <c r="M22" i="2"/>
  <c r="L22" i="2"/>
  <c r="K22" i="2"/>
  <c r="J22" i="2"/>
  <c r="H22" i="2"/>
  <c r="G22" i="2"/>
  <c r="F22" i="2"/>
  <c r="M19" i="2"/>
  <c r="L19" i="2"/>
  <c r="K19" i="2"/>
  <c r="J19" i="2"/>
  <c r="I19" i="2"/>
  <c r="H19" i="2"/>
  <c r="G19" i="2"/>
  <c r="F19" i="2"/>
  <c r="E24" i="2"/>
  <c r="E23" i="2"/>
  <c r="E21" i="2"/>
  <c r="E20" i="2"/>
  <c r="J132" i="2" l="1"/>
  <c r="M133" i="2"/>
  <c r="I133" i="2"/>
  <c r="L132" i="2"/>
  <c r="H132" i="2"/>
  <c r="H133" i="2"/>
  <c r="K132" i="2"/>
  <c r="G132" i="2"/>
  <c r="G133" i="2"/>
  <c r="E130" i="2"/>
  <c r="M132" i="2"/>
  <c r="I132" i="2"/>
  <c r="F133" i="2"/>
  <c r="M118" i="2"/>
  <c r="E119" i="2"/>
  <c r="H118" i="2"/>
  <c r="E129" i="2"/>
  <c r="F132" i="2"/>
  <c r="K133" i="2"/>
  <c r="J133" i="2"/>
  <c r="I118" i="2"/>
  <c r="F128" i="2"/>
  <c r="E128" i="2" s="1"/>
  <c r="E120" i="2"/>
  <c r="E125" i="2"/>
  <c r="E122" i="2"/>
  <c r="F118" i="2"/>
  <c r="E112" i="2"/>
  <c r="E115" i="2"/>
  <c r="E19" i="2"/>
  <c r="E22" i="2"/>
  <c r="M109" i="2"/>
  <c r="L109" i="2"/>
  <c r="K109" i="2"/>
  <c r="J109" i="2"/>
  <c r="I109" i="2"/>
  <c r="H109" i="2"/>
  <c r="G109" i="2"/>
  <c r="F109" i="2"/>
  <c r="E111" i="2"/>
  <c r="E110" i="2"/>
  <c r="G99" i="2"/>
  <c r="H99" i="2"/>
  <c r="I99" i="2"/>
  <c r="J99" i="2"/>
  <c r="K99" i="2"/>
  <c r="L99" i="2"/>
  <c r="M99" i="2"/>
  <c r="G100" i="2"/>
  <c r="H100" i="2"/>
  <c r="I100" i="2"/>
  <c r="J100" i="2"/>
  <c r="K100" i="2"/>
  <c r="L100" i="2"/>
  <c r="M100" i="2"/>
  <c r="F100" i="2"/>
  <c r="F99" i="2"/>
  <c r="M95" i="2"/>
  <c r="L95" i="2"/>
  <c r="K95" i="2"/>
  <c r="J95" i="2"/>
  <c r="I95" i="2"/>
  <c r="H95" i="2"/>
  <c r="G95" i="2"/>
  <c r="F95" i="2"/>
  <c r="E97" i="2"/>
  <c r="E96" i="2"/>
  <c r="M16" i="2"/>
  <c r="L16" i="2"/>
  <c r="K16" i="2"/>
  <c r="J16" i="2"/>
  <c r="I16" i="2"/>
  <c r="H16" i="2"/>
  <c r="G16" i="2"/>
  <c r="F16" i="2"/>
  <c r="E18" i="2"/>
  <c r="E17" i="2"/>
  <c r="E118" i="2" l="1"/>
  <c r="E109" i="2"/>
  <c r="E95" i="2"/>
  <c r="E16" i="2"/>
  <c r="M92" i="2"/>
  <c r="L92" i="2"/>
  <c r="K92" i="2"/>
  <c r="J92" i="2"/>
  <c r="I92" i="2"/>
  <c r="H92" i="2"/>
  <c r="G92" i="2"/>
  <c r="F92" i="2"/>
  <c r="E93" i="2"/>
  <c r="E94" i="2"/>
  <c r="E92" i="2" l="1"/>
  <c r="K131" i="2" l="1"/>
  <c r="F131" i="2"/>
  <c r="E108" i="2"/>
  <c r="E107" i="2"/>
  <c r="M106" i="2"/>
  <c r="L106" i="2"/>
  <c r="K106" i="2"/>
  <c r="J106" i="2"/>
  <c r="I106" i="2"/>
  <c r="H106" i="2"/>
  <c r="G106" i="2"/>
  <c r="F106" i="2"/>
  <c r="G102" i="2"/>
  <c r="G135" i="2" s="1"/>
  <c r="H102" i="2"/>
  <c r="H135" i="2" s="1"/>
  <c r="I102" i="2"/>
  <c r="I135" i="2" s="1"/>
  <c r="J102" i="2"/>
  <c r="J135" i="2" s="1"/>
  <c r="K102" i="2"/>
  <c r="K135" i="2" s="1"/>
  <c r="L102" i="2"/>
  <c r="L135" i="2" s="1"/>
  <c r="M102" i="2"/>
  <c r="M135" i="2" s="1"/>
  <c r="G103" i="2"/>
  <c r="G136" i="2" s="1"/>
  <c r="H103" i="2"/>
  <c r="H136" i="2" s="1"/>
  <c r="I103" i="2"/>
  <c r="I136" i="2" s="1"/>
  <c r="J103" i="2"/>
  <c r="J136" i="2" s="1"/>
  <c r="K103" i="2"/>
  <c r="K136" i="2" s="1"/>
  <c r="L103" i="2"/>
  <c r="L136" i="2" s="1"/>
  <c r="F102" i="2"/>
  <c r="F135" i="2" s="1"/>
  <c r="E99" i="2"/>
  <c r="M103" i="2"/>
  <c r="M136" i="2" s="1"/>
  <c r="M89" i="2"/>
  <c r="I89" i="2"/>
  <c r="E91" i="2"/>
  <c r="J89" i="2"/>
  <c r="E90" i="2"/>
  <c r="L89" i="2"/>
  <c r="K89" i="2"/>
  <c r="H89" i="2"/>
  <c r="G89" i="2"/>
  <c r="G68" i="2"/>
  <c r="G81" i="2" s="1"/>
  <c r="H68" i="2"/>
  <c r="H81" i="2" s="1"/>
  <c r="J68" i="2"/>
  <c r="J81" i="2" s="1"/>
  <c r="K68" i="2"/>
  <c r="K81" i="2" s="1"/>
  <c r="L68" i="2"/>
  <c r="L81" i="2" s="1"/>
  <c r="M68" i="2"/>
  <c r="M81" i="2" s="1"/>
  <c r="G69" i="2"/>
  <c r="G82" i="2" s="1"/>
  <c r="G85" i="2" s="1"/>
  <c r="H69" i="2"/>
  <c r="H82" i="2" s="1"/>
  <c r="H85" i="2" s="1"/>
  <c r="I69" i="2"/>
  <c r="I82" i="2" s="1"/>
  <c r="J69" i="2"/>
  <c r="J82" i="2" s="1"/>
  <c r="J85" i="2" s="1"/>
  <c r="K69" i="2"/>
  <c r="K82" i="2" s="1"/>
  <c r="K85" i="2" s="1"/>
  <c r="L69" i="2"/>
  <c r="L82" i="2" s="1"/>
  <c r="L85" i="2" s="1"/>
  <c r="M69" i="2"/>
  <c r="M82" i="2" s="1"/>
  <c r="M85" i="2" s="1"/>
  <c r="F69" i="2"/>
  <c r="F82" i="2" s="1"/>
  <c r="F68" i="2"/>
  <c r="F81" i="2" s="1"/>
  <c r="M64" i="2"/>
  <c r="L64" i="2"/>
  <c r="K64" i="2"/>
  <c r="J64" i="2"/>
  <c r="I64" i="2"/>
  <c r="H64" i="2"/>
  <c r="G64" i="2"/>
  <c r="F64" i="2"/>
  <c r="M61" i="2"/>
  <c r="L61" i="2"/>
  <c r="K61" i="2"/>
  <c r="J61" i="2"/>
  <c r="I61" i="2"/>
  <c r="H61" i="2"/>
  <c r="G61" i="2"/>
  <c r="F61" i="2"/>
  <c r="G58" i="2"/>
  <c r="H58" i="2"/>
  <c r="I58" i="2"/>
  <c r="J58" i="2"/>
  <c r="K58" i="2"/>
  <c r="L58" i="2"/>
  <c r="M58" i="2"/>
  <c r="F58" i="2"/>
  <c r="E59" i="2"/>
  <c r="E60" i="2"/>
  <c r="E62" i="2"/>
  <c r="E63" i="2"/>
  <c r="E65" i="2"/>
  <c r="E66" i="2"/>
  <c r="G47" i="2"/>
  <c r="H47" i="2"/>
  <c r="H50" i="2" s="1"/>
  <c r="H53" i="2" s="1"/>
  <c r="I47" i="2"/>
  <c r="I50" i="2" s="1"/>
  <c r="I53" i="2" s="1"/>
  <c r="J47" i="2"/>
  <c r="K47" i="2"/>
  <c r="K50" i="2" s="1"/>
  <c r="K53" i="2" s="1"/>
  <c r="L47" i="2"/>
  <c r="L50" i="2" s="1"/>
  <c r="L53" i="2" s="1"/>
  <c r="M47" i="2"/>
  <c r="M50" i="2" s="1"/>
  <c r="M53" i="2" s="1"/>
  <c r="G48" i="2"/>
  <c r="G51" i="2" s="1"/>
  <c r="G54" i="2" s="1"/>
  <c r="H48" i="2"/>
  <c r="I48" i="2"/>
  <c r="I51" i="2" s="1"/>
  <c r="I54" i="2" s="1"/>
  <c r="J48" i="2"/>
  <c r="J51" i="2" s="1"/>
  <c r="J54" i="2" s="1"/>
  <c r="K48" i="2"/>
  <c r="K51" i="2" s="1"/>
  <c r="K54" i="2" s="1"/>
  <c r="L48" i="2"/>
  <c r="M48" i="2"/>
  <c r="M51" i="2" s="1"/>
  <c r="M54" i="2" s="1"/>
  <c r="F48" i="2"/>
  <c r="F51" i="2" s="1"/>
  <c r="F54" i="2" s="1"/>
  <c r="F50" i="2"/>
  <c r="G43" i="2"/>
  <c r="H43" i="2"/>
  <c r="I43" i="2"/>
  <c r="J43" i="2"/>
  <c r="K43" i="2"/>
  <c r="L43" i="2"/>
  <c r="M43" i="2"/>
  <c r="F43" i="2"/>
  <c r="E45" i="2"/>
  <c r="H36" i="2"/>
  <c r="H39" i="2" s="1"/>
  <c r="K36" i="2"/>
  <c r="K39" i="2" s="1"/>
  <c r="L36" i="2"/>
  <c r="L39" i="2" s="1"/>
  <c r="M36" i="2"/>
  <c r="M39" i="2" s="1"/>
  <c r="F36" i="2"/>
  <c r="F39" i="2" s="1"/>
  <c r="G31" i="2"/>
  <c r="H35" i="2"/>
  <c r="H38" i="2" s="1"/>
  <c r="I35" i="2"/>
  <c r="I38" i="2" s="1"/>
  <c r="I138" i="2" s="1"/>
  <c r="J35" i="2"/>
  <c r="J38" i="2" s="1"/>
  <c r="K31" i="2"/>
  <c r="L35" i="2"/>
  <c r="L38" i="2" s="1"/>
  <c r="M35" i="2"/>
  <c r="M38" i="2" s="1"/>
  <c r="E32" i="2"/>
  <c r="L31" i="2"/>
  <c r="I31" i="2"/>
  <c r="H31" i="2"/>
  <c r="G13" i="2"/>
  <c r="H13" i="2"/>
  <c r="I13" i="2"/>
  <c r="J13" i="2"/>
  <c r="L13" i="2"/>
  <c r="M13" i="2"/>
  <c r="F13" i="2"/>
  <c r="E14" i="2"/>
  <c r="E15" i="2"/>
  <c r="K139" i="2" l="1"/>
  <c r="M139" i="2"/>
  <c r="J80" i="2"/>
  <c r="J84" i="2"/>
  <c r="H84" i="2"/>
  <c r="H80" i="2"/>
  <c r="I85" i="2"/>
  <c r="I80" i="2"/>
  <c r="L80" i="2"/>
  <c r="L84" i="2"/>
  <c r="G84" i="2"/>
  <c r="G80" i="2"/>
  <c r="F84" i="2"/>
  <c r="F80" i="2"/>
  <c r="E81" i="2"/>
  <c r="F85" i="2"/>
  <c r="E82" i="2"/>
  <c r="M84" i="2"/>
  <c r="M80" i="2"/>
  <c r="K84" i="2"/>
  <c r="K80" i="2"/>
  <c r="I37" i="2"/>
  <c r="E43" i="2"/>
  <c r="I67" i="2"/>
  <c r="J67" i="2"/>
  <c r="L134" i="2"/>
  <c r="H134" i="2"/>
  <c r="G134" i="2"/>
  <c r="H67" i="2"/>
  <c r="I46" i="2"/>
  <c r="L46" i="2"/>
  <c r="H46" i="2"/>
  <c r="G46" i="2"/>
  <c r="L67" i="2"/>
  <c r="F31" i="2"/>
  <c r="M31" i="2"/>
  <c r="E33" i="2"/>
  <c r="J46" i="2"/>
  <c r="F67" i="2"/>
  <c r="G131" i="2"/>
  <c r="M134" i="2"/>
  <c r="J131" i="2"/>
  <c r="I134" i="2"/>
  <c r="E106" i="2"/>
  <c r="E133" i="2"/>
  <c r="H131" i="2"/>
  <c r="L131" i="2"/>
  <c r="I131" i="2"/>
  <c r="M131" i="2"/>
  <c r="E132" i="2"/>
  <c r="E100" i="2"/>
  <c r="F103" i="2"/>
  <c r="F136" i="2" s="1"/>
  <c r="E102" i="2"/>
  <c r="F89" i="2"/>
  <c r="E89" i="2" s="1"/>
  <c r="M67" i="2"/>
  <c r="K67" i="2"/>
  <c r="E69" i="2"/>
  <c r="G67" i="2"/>
  <c r="E68" i="2"/>
  <c r="F53" i="2"/>
  <c r="F52" i="2" s="1"/>
  <c r="J31" i="2"/>
  <c r="J50" i="2"/>
  <c r="J53" i="2" s="1"/>
  <c r="G35" i="2"/>
  <c r="G38" i="2" s="1"/>
  <c r="G36" i="2"/>
  <c r="G39" i="2" s="1"/>
  <c r="G139" i="2" s="1"/>
  <c r="F35" i="2"/>
  <c r="F38" i="2" s="1"/>
  <c r="J36" i="2"/>
  <c r="J39" i="2" s="1"/>
  <c r="J139" i="2" s="1"/>
  <c r="F46" i="2"/>
  <c r="G50" i="2"/>
  <c r="G53" i="2" s="1"/>
  <c r="H51" i="2"/>
  <c r="H54" i="2" s="1"/>
  <c r="H139" i="2" s="1"/>
  <c r="E64" i="2"/>
  <c r="E61" i="2"/>
  <c r="M46" i="2"/>
  <c r="L51" i="2"/>
  <c r="L54" i="2" s="1"/>
  <c r="L139" i="2" s="1"/>
  <c r="K46" i="2"/>
  <c r="E48" i="2"/>
  <c r="E47" i="2"/>
  <c r="F139" i="2" l="1"/>
  <c r="F138" i="2"/>
  <c r="J83" i="2"/>
  <c r="J138" i="2"/>
  <c r="J137" i="2" s="1"/>
  <c r="M83" i="2"/>
  <c r="M138" i="2"/>
  <c r="L83" i="2"/>
  <c r="L138" i="2"/>
  <c r="L137" i="2" s="1"/>
  <c r="H83" i="2"/>
  <c r="H138" i="2"/>
  <c r="K83" i="2"/>
  <c r="K138" i="2"/>
  <c r="K137" i="2" s="1"/>
  <c r="G83" i="2"/>
  <c r="G138" i="2"/>
  <c r="I83" i="2"/>
  <c r="I139" i="2"/>
  <c r="I137" i="2" s="1"/>
  <c r="E80" i="2"/>
  <c r="F83" i="2"/>
  <c r="E84" i="2"/>
  <c r="E85" i="2"/>
  <c r="M137" i="2"/>
  <c r="E35" i="2"/>
  <c r="E38" i="2"/>
  <c r="F134" i="2"/>
  <c r="H137" i="2"/>
  <c r="J134" i="2"/>
  <c r="E135" i="2"/>
  <c r="K134" i="2"/>
  <c r="E131" i="2"/>
  <c r="E67" i="2"/>
  <c r="E50" i="2"/>
  <c r="E46" i="2"/>
  <c r="E53" i="2"/>
  <c r="G49" i="2"/>
  <c r="H49" i="2"/>
  <c r="J49" i="2"/>
  <c r="K49" i="2"/>
  <c r="L49" i="2"/>
  <c r="G101" i="2"/>
  <c r="H101" i="2"/>
  <c r="I98" i="2"/>
  <c r="J101" i="2"/>
  <c r="K98" i="2"/>
  <c r="L101" i="2"/>
  <c r="M98" i="2"/>
  <c r="H34" i="2"/>
  <c r="I34" i="2"/>
  <c r="J34" i="2"/>
  <c r="L34" i="2"/>
  <c r="M34" i="2"/>
  <c r="H98" i="2"/>
  <c r="E83" i="2" l="1"/>
  <c r="F137" i="2"/>
  <c r="E136" i="2"/>
  <c r="G137" i="2"/>
  <c r="E138" i="2"/>
  <c r="E134" i="2"/>
  <c r="F101" i="2"/>
  <c r="M52" i="2"/>
  <c r="M49" i="2"/>
  <c r="I52" i="2"/>
  <c r="I49" i="2"/>
  <c r="F49" i="2"/>
  <c r="E51" i="2"/>
  <c r="K37" i="2"/>
  <c r="K34" i="2"/>
  <c r="F34" i="2"/>
  <c r="E36" i="2"/>
  <c r="E31" i="2"/>
  <c r="G37" i="2"/>
  <c r="G34" i="2"/>
  <c r="L98" i="2"/>
  <c r="G98" i="2"/>
  <c r="J52" i="2"/>
  <c r="L52" i="2"/>
  <c r="H52" i="2"/>
  <c r="K52" i="2"/>
  <c r="G52" i="2"/>
  <c r="J98" i="2"/>
  <c r="F98" i="2"/>
  <c r="E58" i="2"/>
  <c r="L37" i="2"/>
  <c r="H37" i="2"/>
  <c r="J37" i="2"/>
  <c r="K101" i="2"/>
  <c r="M37" i="2"/>
  <c r="M101" i="2"/>
  <c r="I101" i="2"/>
  <c r="E13" i="2"/>
  <c r="E103" i="2" l="1"/>
  <c r="E101" i="2"/>
  <c r="E98" i="2"/>
  <c r="E49" i="2"/>
  <c r="E52" i="2"/>
  <c r="E54" i="2"/>
  <c r="E34" i="2"/>
  <c r="E39" i="2" l="1"/>
  <c r="F37" i="2"/>
  <c r="E37" i="2" s="1"/>
  <c r="E137" i="2"/>
  <c r="E139" i="2" l="1"/>
</calcChain>
</file>

<file path=xl/sharedStrings.xml><?xml version="1.0" encoding="utf-8"?>
<sst xmlns="http://schemas.openxmlformats.org/spreadsheetml/2006/main" count="230" uniqueCount="95">
  <si>
    <t>2019г.</t>
  </si>
  <si>
    <t>2020г.</t>
  </si>
  <si>
    <t>2021г.</t>
  </si>
  <si>
    <t>2022г.</t>
  </si>
  <si>
    <t>2023г.</t>
  </si>
  <si>
    <t>2024г.</t>
  </si>
  <si>
    <t>2025г.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</si>
  <si>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</si>
  <si>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</si>
  <si>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</si>
  <si>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</si>
  <si>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</si>
  <si>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</si>
  <si>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Администрация сп.Саранпауль</t>
  </si>
  <si>
    <t xml:space="preserve">Всего </t>
  </si>
  <si>
    <t>Бюджет поселения</t>
  </si>
  <si>
    <t>Итого по задаче 1</t>
  </si>
  <si>
    <t>Всего</t>
  </si>
  <si>
    <t>Итого по основному мероприятию 1</t>
  </si>
  <si>
    <t>Итого по задаче 2</t>
  </si>
  <si>
    <t>Итого по основному мероприятию 2</t>
  </si>
  <si>
    <t>Итого по задаче 3</t>
  </si>
  <si>
    <t>Итого по задаче 4</t>
  </si>
  <si>
    <t>Итого по основному мероприятию 4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</si>
  <si>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</si>
  <si>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</si>
  <si>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</si>
  <si>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</si>
  <si>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Цель: Повышение качества и надежности предоставления жилищно-коммунальных услуг</t>
  </si>
  <si>
    <t>Бюджет округа</t>
  </si>
  <si>
    <t>Основное мероприятие 1: Подготовка систем коммунальной инфраструктуры к осенне-зимнему периоду</t>
  </si>
  <si>
    <t>Мероприятия по капитальному ремонту (с заменой) систем теплоснабжения, водоснабжения для подготовки к осенне-зимнему периоду (ОЗП).</t>
  </si>
  <si>
    <t>Итого по подпрограмме 1</t>
  </si>
  <si>
    <t xml:space="preserve">Подпрограмма 2. Содействие проведению капитального ремонта многоквартирных домов </t>
  </si>
  <si>
    <t>Взносы на капитальный ремонт многоквартирных домов</t>
  </si>
  <si>
    <t>Итого по подпрограмме 2</t>
  </si>
  <si>
    <t xml:space="preserve">Подпрограмма 3. Обеспечение равных прав потребителей на получение энергетических ресурсов </t>
  </si>
  <si>
    <t>Задача 3. Сдерживание роста тарифов на коммунальные услуги</t>
  </si>
  <si>
    <t>Итого по подпрограмме 3</t>
  </si>
  <si>
    <t xml:space="preserve">Компенсация выпадающих доходов организациям, предоставляющим населению услуги теплоснабжения по тарифам </t>
  </si>
  <si>
    <t>Компенсация выпадающих доходов организациям, предоставляющим населению услуги водоснабжения и водоотведения по тарифам</t>
  </si>
  <si>
    <t>Компенсация выпадающих доходов организациям, предоставляющим населению жилищные услуги  по тарифам</t>
  </si>
  <si>
    <t xml:space="preserve">Подпрограмма 4. Обеспечение реализации муниципальной программы </t>
  </si>
  <si>
    <t>Содержание подведомственных недвижимых объектов</t>
  </si>
  <si>
    <t>Итого по подпрограмме 4</t>
  </si>
  <si>
    <t>Итого по задаче 5</t>
  </si>
  <si>
    <t>Задача 5. Научные, исследовательские и технологические разработки</t>
  </si>
  <si>
    <t>Актуализация схемы теплоснабжения сельского поселения Саранпауль</t>
  </si>
  <si>
    <t>Задача 4. Содержание муниципального жилого фонда и подведомственных недвижимых объектов</t>
  </si>
  <si>
    <t>Приложение 2
к муниципальной программе 
 «Развитие жилищно-коммунального комплекса и повышение энергетической эффективности в сельском поселении Саранпауль»</t>
  </si>
  <si>
    <t>Ремонт муниципального жилищного фонда</t>
  </si>
  <si>
    <t>Содержание ВОС с.Саранпауль</t>
  </si>
  <si>
    <t>Отопление муниципального жилого фонда (решение суда)</t>
  </si>
  <si>
    <t>Выполнение работ по расчёту норм накопления ТКО для сельского поселения Саранпауль</t>
  </si>
  <si>
    <t>Приобретение оборудования (дымососы) для МУП «Теплосети Саранпауль»</t>
  </si>
  <si>
    <t>Приобретение угля для МУП «Теплосети Саранпауль»</t>
  </si>
  <si>
    <t>Актуализация схемы водоснабжения и водоотведения сельского поселения Саранпауль</t>
  </si>
  <si>
    <t>Актуализация программы «Комплексное развитие систем коммунальной инфраструктуры сельского поселения Саранпауль Березовского района Ханты-Мансийского автономного округа-Югры на 2018-2022 годы и на период до 2027 года»</t>
  </si>
  <si>
    <t>Оказание услуг по получению лицензий и разработка проектов зон санитарной охраны для объектов коммунальной инфраструктуры</t>
  </si>
  <si>
    <t>Оказание услуг по предоставлению специализированной гидрометеорологической информации</t>
  </si>
  <si>
    <t>Приобретение узлов учета для котельной с. Саранпауль и п . Сосьва</t>
  </si>
  <si>
    <t xml:space="preserve">Мероприятие по обеспечению досрочного завоза топлива (каменного угля) с ограниченными сроками завоза грузов в навигацию 2022 года </t>
  </si>
  <si>
    <t>Оказание услуг по промышленной безопасности (изготовление технических паспортов ТУ котлов )</t>
  </si>
  <si>
    <r>
      <t>Подпрограмма 1: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Создание условий для обеспечения качественными коммунальными услугами</t>
    </r>
  </si>
  <si>
    <r>
      <t>Задача 1: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Повышение эффективности, качества и надежности поставки коммунальных ресурсов</t>
    </r>
  </si>
  <si>
    <r>
      <t>Задача 2: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Повышение эффективности управления и содержания общего имущества многоквартирных домов</t>
    </r>
  </si>
  <si>
    <t xml:space="preserve">Основное мероприятие 1: Предоставление субсидий организациям на возмещение недополученных доходов при оказании коммунальных услуг по регулируемым ценам </t>
  </si>
  <si>
    <t>4.4.1.</t>
  </si>
  <si>
    <t>1.1.1.</t>
  </si>
  <si>
    <t>1.1.2.</t>
  </si>
  <si>
    <t>1.1.3.</t>
  </si>
  <si>
    <t>1.1.4.</t>
  </si>
  <si>
    <t>1.1.5.</t>
  </si>
  <si>
    <t>1.1.6.</t>
  </si>
  <si>
    <t>3.3.1.</t>
  </si>
  <si>
    <t>3.3.2.</t>
  </si>
  <si>
    <t>3.3.3.</t>
  </si>
  <si>
    <t>3.2.1</t>
  </si>
  <si>
    <t>3.2.2</t>
  </si>
  <si>
    <t>Основное мероприятие 1: Управление  и содержание общего имущества многоквартирных домов</t>
  </si>
  <si>
    <t>Основное мероприятие 1: Содержание муниципального жилого фонда и подведомственных недвижимых объектов</t>
  </si>
  <si>
    <t>Основное мероприятие 2: Разработка, утверждение, актуализация схем систем коммунальной инфраструктуры</t>
  </si>
  <si>
    <t>4.1.1.</t>
  </si>
  <si>
    <t>4.1.2.</t>
  </si>
  <si>
    <t>4.1.3.</t>
  </si>
  <si>
    <t>4.2.1</t>
  </si>
  <si>
    <t>4.2.2</t>
  </si>
  <si>
    <t>4.2.3</t>
  </si>
  <si>
    <t>4.2.4</t>
  </si>
  <si>
    <t>Основное мероприятие 4: Получение лицензий и разработка проектов зон санитарной охраны и санитарно-защитных зон для объектов коммунальной инфраструктуры</t>
  </si>
  <si>
    <t>2.1.1.</t>
  </si>
  <si>
    <t xml:space="preserve">Мероприятие по обеспечению досрочного завоза топлива (каменного угля) с ограниченными сроками завоза грузов в навигацию 2023 года </t>
  </si>
  <si>
    <t>3.2.3</t>
  </si>
  <si>
    <t xml:space="preserve">Основное мероприятие 2: Предоставление субсидии на финансовое обеспечение затрат по погашению кредитной задолженности за приобретение топлива (каменного угля) для обеспечения жизнедеятельности населения сельского поселения Саранпауль </t>
  </si>
  <si>
    <t>Приложение 2 к постановлению от14.07.2023г. №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</si>
</sst>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tabSelected="1" workbookViewId="0">
      <pane ySplit="7" topLeftCell="A28" activePane="bottomLeft" state="frozen"/>
      <selection pane="bottomLeft" activeCell="N39" sqref="N39"/>
    </sheetView>
  </sheetViews>
  <sheetFormatPr defaultRowHeight="15" x14ac:dyDescent="0.25"/>
  <cols>
    <col min="1" max="1" width="8.42578125" style="2" customWidth="1"/>
    <col min="2" max="2" width="45.42578125" style="2" customWidth="1"/>
    <col min="3" max="3" width="23" style="2" customWidth="1"/>
    <col min="4" max="4" width="11.140625" style="2" customWidth="1"/>
    <col min="5" max="5" width="11" style="2" customWidth="1"/>
    <col min="6" max="6" width="10.28515625" style="2" bestFit="1" customWidth="1"/>
    <col min="7" max="8" width="9.140625" style="2"/>
    <col min="9" max="9" width="10.28515625" style="2" bestFit="1" customWidth="1"/>
    <col min="10" max="10" width="9.140625" style="2"/>
    <col min="11" max="11" width="10.28515625" style="2" customWidth="1"/>
    <col min="12" max="16384" width="9.140625" style="2"/>
  </cols>
  <sheetData>
    <row r="1" spans="1:13" ht="15" customHeight="1" x14ac:dyDescent="0.25">
      <c r="H1" s="17" t="s">
        <v>94</v>
      </c>
      <c r="I1" s="18"/>
      <c r="J1" s="18"/>
      <c r="K1" s="18"/>
      <c r="L1" s="18"/>
      <c r="M1" s="18"/>
    </row>
    <row r="2" spans="1:13" ht="75" customHeight="1" x14ac:dyDescent="0.25">
      <c r="H2" s="17" t="s">
        <v>49</v>
      </c>
      <c r="I2" s="18"/>
      <c r="J2" s="18"/>
      <c r="K2" s="18"/>
      <c r="L2" s="18"/>
      <c r="M2" s="18"/>
    </row>
    <row r="3" spans="1:13" ht="39.75" customHeight="1" x14ac:dyDescent="0.25">
      <c r="A3" s="19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8.75" x14ac:dyDescent="0.25">
      <c r="A4" s="3"/>
    </row>
    <row r="5" spans="1:13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25</v>
      </c>
      <c r="F5" s="21"/>
      <c r="G5" s="21"/>
      <c r="H5" s="21"/>
      <c r="I5" s="21"/>
      <c r="J5" s="21"/>
      <c r="K5" s="21"/>
      <c r="L5" s="21"/>
      <c r="M5" s="21"/>
    </row>
    <row r="6" spans="1:13" ht="20.25" customHeight="1" x14ac:dyDescent="0.25">
      <c r="A6" s="22"/>
      <c r="B6" s="22"/>
      <c r="C6" s="22"/>
      <c r="D6" s="22"/>
      <c r="E6" s="21" t="s">
        <v>11</v>
      </c>
      <c r="F6" s="21" t="s">
        <v>12</v>
      </c>
      <c r="G6" s="21"/>
      <c r="H6" s="21"/>
      <c r="I6" s="21"/>
      <c r="J6" s="21"/>
      <c r="K6" s="21"/>
      <c r="L6" s="21"/>
      <c r="M6" s="21"/>
    </row>
    <row r="7" spans="1:13" ht="24.75" customHeight="1" x14ac:dyDescent="0.25">
      <c r="A7" s="22"/>
      <c r="B7" s="22"/>
      <c r="C7" s="22"/>
      <c r="D7" s="22"/>
      <c r="E7" s="22"/>
      <c r="F7" s="5" t="s">
        <v>0</v>
      </c>
      <c r="G7" s="5" t="s">
        <v>1</v>
      </c>
      <c r="H7" s="5" t="s">
        <v>2</v>
      </c>
      <c r="I7" s="5" t="s">
        <v>3</v>
      </c>
      <c r="J7" s="5" t="s">
        <v>4</v>
      </c>
      <c r="K7" s="5" t="s">
        <v>5</v>
      </c>
      <c r="L7" s="5" t="s">
        <v>6</v>
      </c>
      <c r="M7" s="5" t="s">
        <v>27</v>
      </c>
    </row>
    <row r="8" spans="1:13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17</v>
      </c>
    </row>
    <row r="9" spans="1:13" x14ac:dyDescent="0.25">
      <c r="A9" s="16" t="s">
        <v>28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x14ac:dyDescent="0.25">
      <c r="A10" s="16" t="s">
        <v>63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x14ac:dyDescent="0.25">
      <c r="A11" s="16" t="s">
        <v>30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25">
      <c r="A12" s="16" t="s">
        <v>64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25">
      <c r="A13" s="8" t="s">
        <v>68</v>
      </c>
      <c r="B13" s="23" t="s">
        <v>31</v>
      </c>
      <c r="C13" s="24" t="s">
        <v>13</v>
      </c>
      <c r="D13" s="5" t="s">
        <v>14</v>
      </c>
      <c r="E13" s="1">
        <f t="shared" ref="E13:E39" si="0">SUM(F13:M13)</f>
        <v>6192.3000000000011</v>
      </c>
      <c r="F13" s="1">
        <f>F14+F15</f>
        <v>0</v>
      </c>
      <c r="G13" s="1">
        <f t="shared" ref="G13:M13" si="1">G14+G15</f>
        <v>0</v>
      </c>
      <c r="H13" s="1">
        <f t="shared" si="1"/>
        <v>0</v>
      </c>
      <c r="I13" s="1">
        <f t="shared" si="1"/>
        <v>0</v>
      </c>
      <c r="J13" s="1">
        <f t="shared" si="1"/>
        <v>1195.0999999999999</v>
      </c>
      <c r="K13" s="1">
        <f>K14+K15</f>
        <v>4797.2000000000007</v>
      </c>
      <c r="L13" s="1">
        <f t="shared" si="1"/>
        <v>200</v>
      </c>
      <c r="M13" s="1">
        <f t="shared" si="1"/>
        <v>0</v>
      </c>
    </row>
    <row r="14" spans="1:13" ht="25.5" x14ac:dyDescent="0.25">
      <c r="A14" s="8"/>
      <c r="B14" s="23"/>
      <c r="C14" s="24"/>
      <c r="D14" s="5" t="s">
        <v>29</v>
      </c>
      <c r="E14" s="1">
        <f t="shared" si="0"/>
        <v>4361.1000000000004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4">
        <v>4361.1000000000004</v>
      </c>
      <c r="L14" s="1">
        <v>0</v>
      </c>
      <c r="M14" s="1">
        <v>0</v>
      </c>
    </row>
    <row r="15" spans="1:13" ht="25.5" x14ac:dyDescent="0.25">
      <c r="A15" s="8"/>
      <c r="B15" s="23"/>
      <c r="C15" s="24"/>
      <c r="D15" s="5" t="s">
        <v>15</v>
      </c>
      <c r="E15" s="1">
        <f t="shared" si="0"/>
        <v>1831.1999999999998</v>
      </c>
      <c r="F15" s="1">
        <v>0</v>
      </c>
      <c r="G15" s="1">
        <v>0</v>
      </c>
      <c r="H15" s="1">
        <v>0</v>
      </c>
      <c r="I15" s="1">
        <v>0</v>
      </c>
      <c r="J15" s="1">
        <v>1195.0999999999999</v>
      </c>
      <c r="K15" s="1">
        <v>436.1</v>
      </c>
      <c r="L15" s="1">
        <v>200</v>
      </c>
      <c r="M15" s="1">
        <v>0</v>
      </c>
    </row>
    <row r="16" spans="1:13" x14ac:dyDescent="0.25">
      <c r="A16" s="8" t="s">
        <v>69</v>
      </c>
      <c r="B16" s="23" t="s">
        <v>51</v>
      </c>
      <c r="C16" s="24" t="s">
        <v>13</v>
      </c>
      <c r="D16" s="5" t="s">
        <v>14</v>
      </c>
      <c r="E16" s="1">
        <f t="shared" si="0"/>
        <v>1609.1</v>
      </c>
      <c r="F16" s="1">
        <f>F17+F18</f>
        <v>356</v>
      </c>
      <c r="G16" s="1">
        <f t="shared" ref="G16:M16" si="2">G17+G18</f>
        <v>379.4</v>
      </c>
      <c r="H16" s="1">
        <f t="shared" si="2"/>
        <v>190.4</v>
      </c>
      <c r="I16" s="1">
        <f t="shared" si="2"/>
        <v>283.3</v>
      </c>
      <c r="J16" s="1">
        <f t="shared" si="2"/>
        <v>200</v>
      </c>
      <c r="K16" s="1">
        <f t="shared" si="2"/>
        <v>200</v>
      </c>
      <c r="L16" s="1">
        <f t="shared" si="2"/>
        <v>0</v>
      </c>
      <c r="M16" s="1">
        <f t="shared" si="2"/>
        <v>0</v>
      </c>
    </row>
    <row r="17" spans="1:13" ht="25.5" x14ac:dyDescent="0.25">
      <c r="A17" s="8"/>
      <c r="B17" s="23"/>
      <c r="C17" s="24"/>
      <c r="D17" s="5" t="s">
        <v>29</v>
      </c>
      <c r="E17" s="1">
        <f t="shared" si="0"/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</row>
    <row r="18" spans="1:13" ht="25.5" x14ac:dyDescent="0.25">
      <c r="A18" s="8"/>
      <c r="B18" s="23"/>
      <c r="C18" s="24"/>
      <c r="D18" s="5" t="s">
        <v>15</v>
      </c>
      <c r="E18" s="1">
        <f t="shared" si="0"/>
        <v>1609.1</v>
      </c>
      <c r="F18" s="1">
        <v>356</v>
      </c>
      <c r="G18" s="1">
        <v>379.4</v>
      </c>
      <c r="H18" s="1">
        <v>190.4</v>
      </c>
      <c r="I18" s="1">
        <v>283.3</v>
      </c>
      <c r="J18" s="1">
        <v>200</v>
      </c>
      <c r="K18" s="1">
        <v>200</v>
      </c>
      <c r="L18" s="1">
        <v>0</v>
      </c>
      <c r="M18" s="1">
        <v>0</v>
      </c>
    </row>
    <row r="19" spans="1:13" x14ac:dyDescent="0.25">
      <c r="A19" s="8" t="s">
        <v>70</v>
      </c>
      <c r="B19" s="23" t="s">
        <v>54</v>
      </c>
      <c r="C19" s="24" t="s">
        <v>13</v>
      </c>
      <c r="D19" s="5" t="s">
        <v>14</v>
      </c>
      <c r="E19" s="1">
        <f t="shared" ref="E19:E24" si="3">SUM(F19:M19)</f>
        <v>793.2</v>
      </c>
      <c r="F19" s="1">
        <f>F20+F21</f>
        <v>0</v>
      </c>
      <c r="G19" s="1">
        <f t="shared" ref="G19:M19" si="4">G20+G21</f>
        <v>0</v>
      </c>
      <c r="H19" s="1">
        <f t="shared" si="4"/>
        <v>793.2</v>
      </c>
      <c r="I19" s="1">
        <f t="shared" si="4"/>
        <v>0</v>
      </c>
      <c r="J19" s="1">
        <f t="shared" si="4"/>
        <v>0</v>
      </c>
      <c r="K19" s="1">
        <f t="shared" si="4"/>
        <v>0</v>
      </c>
      <c r="L19" s="1">
        <f t="shared" si="4"/>
        <v>0</v>
      </c>
      <c r="M19" s="1">
        <f t="shared" si="4"/>
        <v>0</v>
      </c>
    </row>
    <row r="20" spans="1:13" ht="25.5" x14ac:dyDescent="0.25">
      <c r="A20" s="8"/>
      <c r="B20" s="23"/>
      <c r="C20" s="24"/>
      <c r="D20" s="5" t="s">
        <v>29</v>
      </c>
      <c r="E20" s="1">
        <f t="shared" si="3"/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3" ht="25.5" x14ac:dyDescent="0.25">
      <c r="A21" s="8"/>
      <c r="B21" s="23"/>
      <c r="C21" s="24"/>
      <c r="D21" s="5" t="s">
        <v>15</v>
      </c>
      <c r="E21" s="1">
        <f t="shared" si="3"/>
        <v>793.2</v>
      </c>
      <c r="F21" s="1">
        <v>0</v>
      </c>
      <c r="G21" s="1">
        <v>0</v>
      </c>
      <c r="H21" s="1">
        <v>793.2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 x14ac:dyDescent="0.25">
      <c r="A22" s="8" t="s">
        <v>71</v>
      </c>
      <c r="B22" s="23" t="s">
        <v>55</v>
      </c>
      <c r="C22" s="24" t="s">
        <v>13</v>
      </c>
      <c r="D22" s="5" t="s">
        <v>14</v>
      </c>
      <c r="E22" s="1">
        <f t="shared" si="3"/>
        <v>416</v>
      </c>
      <c r="F22" s="1">
        <f>F23+F24</f>
        <v>0</v>
      </c>
      <c r="G22" s="1">
        <f t="shared" ref="G22:M22" si="5">G23+G24</f>
        <v>0</v>
      </c>
      <c r="H22" s="1">
        <f t="shared" si="5"/>
        <v>309</v>
      </c>
      <c r="I22" s="1">
        <v>107</v>
      </c>
      <c r="J22" s="1">
        <f t="shared" si="5"/>
        <v>0</v>
      </c>
      <c r="K22" s="1">
        <f t="shared" si="5"/>
        <v>0</v>
      </c>
      <c r="L22" s="1">
        <f t="shared" si="5"/>
        <v>0</v>
      </c>
      <c r="M22" s="1">
        <f t="shared" si="5"/>
        <v>0</v>
      </c>
    </row>
    <row r="23" spans="1:13" ht="25.5" x14ac:dyDescent="0.25">
      <c r="A23" s="8"/>
      <c r="B23" s="23"/>
      <c r="C23" s="24"/>
      <c r="D23" s="5" t="s">
        <v>29</v>
      </c>
      <c r="E23" s="1">
        <f t="shared" si="3"/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</row>
    <row r="24" spans="1:13" ht="25.5" x14ac:dyDescent="0.25">
      <c r="A24" s="8"/>
      <c r="B24" s="23"/>
      <c r="C24" s="24"/>
      <c r="D24" s="5" t="s">
        <v>15</v>
      </c>
      <c r="E24" s="1">
        <f t="shared" si="3"/>
        <v>415.9</v>
      </c>
      <c r="F24" s="1">
        <v>0</v>
      </c>
      <c r="G24" s="1">
        <v>0</v>
      </c>
      <c r="H24" s="1">
        <v>309</v>
      </c>
      <c r="I24" s="1">
        <v>106.9</v>
      </c>
      <c r="J24" s="1">
        <v>0</v>
      </c>
      <c r="K24" s="1">
        <v>0</v>
      </c>
      <c r="L24" s="1">
        <v>0</v>
      </c>
      <c r="M24" s="1">
        <v>0</v>
      </c>
    </row>
    <row r="25" spans="1:13" x14ac:dyDescent="0.25">
      <c r="A25" s="8" t="s">
        <v>72</v>
      </c>
      <c r="B25" s="23" t="s">
        <v>60</v>
      </c>
      <c r="C25" s="24" t="s">
        <v>13</v>
      </c>
      <c r="D25" s="5" t="s">
        <v>14</v>
      </c>
      <c r="E25" s="1">
        <f t="shared" ref="E25:E27" si="6">SUM(F25:M25)</f>
        <v>799.9</v>
      </c>
      <c r="F25" s="1">
        <f>F26+F27</f>
        <v>0</v>
      </c>
      <c r="G25" s="1">
        <f t="shared" ref="G25:M25" si="7">G26+G27</f>
        <v>0</v>
      </c>
      <c r="H25" s="1">
        <f t="shared" si="7"/>
        <v>0</v>
      </c>
      <c r="I25" s="1">
        <f t="shared" si="7"/>
        <v>799.9</v>
      </c>
      <c r="J25" s="1">
        <f t="shared" si="7"/>
        <v>0</v>
      </c>
      <c r="K25" s="1">
        <f t="shared" si="7"/>
        <v>0</v>
      </c>
      <c r="L25" s="1">
        <f t="shared" si="7"/>
        <v>0</v>
      </c>
      <c r="M25" s="1">
        <f t="shared" si="7"/>
        <v>0</v>
      </c>
    </row>
    <row r="26" spans="1:13" ht="25.5" x14ac:dyDescent="0.25">
      <c r="A26" s="8"/>
      <c r="B26" s="23"/>
      <c r="C26" s="24"/>
      <c r="D26" s="5" t="s">
        <v>29</v>
      </c>
      <c r="E26" s="1">
        <f t="shared" si="6"/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3" ht="25.5" x14ac:dyDescent="0.25">
      <c r="A27" s="8"/>
      <c r="B27" s="23"/>
      <c r="C27" s="24"/>
      <c r="D27" s="5" t="s">
        <v>15</v>
      </c>
      <c r="E27" s="1">
        <f t="shared" si="6"/>
        <v>799.9</v>
      </c>
      <c r="F27" s="1">
        <v>0</v>
      </c>
      <c r="G27" s="1">
        <v>0</v>
      </c>
      <c r="H27" s="1">
        <v>0</v>
      </c>
      <c r="I27" s="1">
        <v>799.9</v>
      </c>
      <c r="J27" s="1">
        <v>0</v>
      </c>
      <c r="K27" s="1">
        <v>0</v>
      </c>
      <c r="L27" s="1">
        <v>0</v>
      </c>
      <c r="M27" s="1">
        <v>0</v>
      </c>
    </row>
    <row r="28" spans="1:13" ht="15" customHeight="1" x14ac:dyDescent="0.25">
      <c r="A28" s="8" t="s">
        <v>73</v>
      </c>
      <c r="B28" s="9" t="s">
        <v>62</v>
      </c>
      <c r="C28" s="12" t="s">
        <v>13</v>
      </c>
      <c r="D28" s="5" t="s">
        <v>14</v>
      </c>
      <c r="E28" s="1">
        <f>SUM(F28:M28)</f>
        <v>220</v>
      </c>
      <c r="F28" s="1">
        <f>F29+F30</f>
        <v>0</v>
      </c>
      <c r="G28" s="1">
        <f t="shared" ref="G28:M28" si="8">G29+G30</f>
        <v>0</v>
      </c>
      <c r="H28" s="1">
        <f t="shared" si="8"/>
        <v>0</v>
      </c>
      <c r="I28" s="1">
        <f t="shared" si="8"/>
        <v>220</v>
      </c>
      <c r="J28" s="1">
        <f t="shared" si="8"/>
        <v>0</v>
      </c>
      <c r="K28" s="1">
        <f t="shared" si="8"/>
        <v>0</v>
      </c>
      <c r="L28" s="1">
        <f t="shared" si="8"/>
        <v>0</v>
      </c>
      <c r="M28" s="1">
        <f t="shared" si="8"/>
        <v>0</v>
      </c>
    </row>
    <row r="29" spans="1:13" ht="25.5" x14ac:dyDescent="0.25">
      <c r="A29" s="8"/>
      <c r="B29" s="10"/>
      <c r="C29" s="13"/>
      <c r="D29" s="5" t="s">
        <v>29</v>
      </c>
      <c r="E29" s="1">
        <f t="shared" ref="E29:E30" si="9">SUM(F29:M29)</f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</row>
    <row r="30" spans="1:13" ht="25.5" x14ac:dyDescent="0.25">
      <c r="A30" s="8"/>
      <c r="B30" s="11"/>
      <c r="C30" s="14"/>
      <c r="D30" s="5" t="s">
        <v>15</v>
      </c>
      <c r="E30" s="1">
        <f t="shared" si="9"/>
        <v>220</v>
      </c>
      <c r="F30" s="1">
        <v>0</v>
      </c>
      <c r="G30" s="1">
        <v>0</v>
      </c>
      <c r="H30" s="1">
        <v>0</v>
      </c>
      <c r="I30" s="1">
        <v>220</v>
      </c>
      <c r="J30" s="1">
        <v>0</v>
      </c>
      <c r="K30" s="1">
        <v>0</v>
      </c>
      <c r="L30" s="1">
        <v>0</v>
      </c>
      <c r="M30" s="1">
        <v>0</v>
      </c>
    </row>
    <row r="31" spans="1:13" x14ac:dyDescent="0.25">
      <c r="A31" s="21"/>
      <c r="B31" s="23" t="s">
        <v>18</v>
      </c>
      <c r="C31" s="24"/>
      <c r="D31" s="5" t="s">
        <v>14</v>
      </c>
      <c r="E31" s="1">
        <f t="shared" si="0"/>
        <v>10030.400000000001</v>
      </c>
      <c r="F31" s="1">
        <f>F32+F33</f>
        <v>356</v>
      </c>
      <c r="G31" s="1">
        <f t="shared" ref="G31" si="10">G32+G33</f>
        <v>379.4</v>
      </c>
      <c r="H31" s="1">
        <f t="shared" ref="H31" si="11">H32+H33</f>
        <v>1292.5999999999999</v>
      </c>
      <c r="I31" s="1">
        <f t="shared" ref="I31" si="12">I32+I33</f>
        <v>1410.1</v>
      </c>
      <c r="J31" s="1">
        <f t="shared" ref="J31" si="13">J32+J33</f>
        <v>1395.1</v>
      </c>
      <c r="K31" s="1">
        <f t="shared" ref="K31" si="14">K32+K33</f>
        <v>4997.2000000000007</v>
      </c>
      <c r="L31" s="1">
        <f t="shared" ref="L31" si="15">L32+L33</f>
        <v>200</v>
      </c>
      <c r="M31" s="1">
        <f t="shared" ref="M31" si="16">M32+M33</f>
        <v>0</v>
      </c>
    </row>
    <row r="32" spans="1:13" ht="25.5" x14ac:dyDescent="0.25">
      <c r="A32" s="21"/>
      <c r="B32" s="23"/>
      <c r="C32" s="24"/>
      <c r="D32" s="5" t="s">
        <v>29</v>
      </c>
      <c r="E32" s="1">
        <f t="shared" si="0"/>
        <v>4361.1000000000004</v>
      </c>
      <c r="F32" s="1">
        <f t="shared" ref="F32:M32" si="17">F14+F17+F20+F23+F26</f>
        <v>0</v>
      </c>
      <c r="G32" s="1">
        <f t="shared" si="17"/>
        <v>0</v>
      </c>
      <c r="H32" s="1">
        <f t="shared" si="17"/>
        <v>0</v>
      </c>
      <c r="I32" s="1">
        <f t="shared" si="17"/>
        <v>0</v>
      </c>
      <c r="J32" s="1">
        <f t="shared" si="17"/>
        <v>0</v>
      </c>
      <c r="K32" s="1">
        <f t="shared" si="17"/>
        <v>4361.1000000000004</v>
      </c>
      <c r="L32" s="1">
        <f t="shared" si="17"/>
        <v>0</v>
      </c>
      <c r="M32" s="1">
        <f t="shared" si="17"/>
        <v>0</v>
      </c>
    </row>
    <row r="33" spans="1:13" ht="25.5" x14ac:dyDescent="0.25">
      <c r="A33" s="21"/>
      <c r="B33" s="23"/>
      <c r="C33" s="24"/>
      <c r="D33" s="5" t="s">
        <v>15</v>
      </c>
      <c r="E33" s="1">
        <f t="shared" si="0"/>
        <v>5669.3</v>
      </c>
      <c r="F33" s="1">
        <f>F15+F18+F21+F24+F27</f>
        <v>356</v>
      </c>
      <c r="G33" s="1">
        <f>G15+G18+G21+G24+G27</f>
        <v>379.4</v>
      </c>
      <c r="H33" s="1">
        <f>H15+H18+H21+H24+H27</f>
        <v>1292.5999999999999</v>
      </c>
      <c r="I33" s="1">
        <f>I15+I18+I21+I24+I27+I30</f>
        <v>1410.1</v>
      </c>
      <c r="J33" s="1">
        <f>J15+J18+J21+J24+J27</f>
        <v>1395.1</v>
      </c>
      <c r="K33" s="1">
        <f>K15+K18+K21+K24+K27</f>
        <v>636.1</v>
      </c>
      <c r="L33" s="1">
        <f>L15+L18+L21+L24+L27</f>
        <v>200</v>
      </c>
      <c r="M33" s="1">
        <f>M15+M18+M21+M24+M27</f>
        <v>0</v>
      </c>
    </row>
    <row r="34" spans="1:13" x14ac:dyDescent="0.25">
      <c r="A34" s="23"/>
      <c r="B34" s="23" t="s">
        <v>16</v>
      </c>
      <c r="C34" s="21"/>
      <c r="D34" s="5" t="s">
        <v>17</v>
      </c>
      <c r="E34" s="1">
        <f t="shared" si="0"/>
        <v>10030.400000000001</v>
      </c>
      <c r="F34" s="1">
        <f>F35+F36</f>
        <v>356</v>
      </c>
      <c r="G34" s="1">
        <f t="shared" ref="G34" si="18">G35+G36</f>
        <v>379.4</v>
      </c>
      <c r="H34" s="1">
        <f t="shared" ref="H34" si="19">H35+H36</f>
        <v>1292.5999999999999</v>
      </c>
      <c r="I34" s="1">
        <f t="shared" ref="I34" si="20">I35+I36</f>
        <v>1410.1</v>
      </c>
      <c r="J34" s="1">
        <f t="shared" ref="J34" si="21">J35+J36</f>
        <v>1395.1</v>
      </c>
      <c r="K34" s="1">
        <f t="shared" ref="K34" si="22">K35+K36</f>
        <v>4997.2000000000007</v>
      </c>
      <c r="L34" s="1">
        <f t="shared" ref="L34" si="23">L35+L36</f>
        <v>200</v>
      </c>
      <c r="M34" s="1">
        <f t="shared" ref="M34" si="24">M35+M36</f>
        <v>0</v>
      </c>
    </row>
    <row r="35" spans="1:13" ht="25.5" x14ac:dyDescent="0.25">
      <c r="A35" s="23"/>
      <c r="B35" s="23"/>
      <c r="C35" s="21"/>
      <c r="D35" s="5" t="s">
        <v>29</v>
      </c>
      <c r="E35" s="1">
        <f t="shared" si="0"/>
        <v>4361.1000000000004</v>
      </c>
      <c r="F35" s="1">
        <f>F32</f>
        <v>0</v>
      </c>
      <c r="G35" s="1">
        <f t="shared" ref="G35:M35" si="25">G32</f>
        <v>0</v>
      </c>
      <c r="H35" s="1">
        <f t="shared" si="25"/>
        <v>0</v>
      </c>
      <c r="I35" s="1">
        <f t="shared" si="25"/>
        <v>0</v>
      </c>
      <c r="J35" s="1">
        <f t="shared" si="25"/>
        <v>0</v>
      </c>
      <c r="K35" s="1">
        <f>K32</f>
        <v>4361.1000000000004</v>
      </c>
      <c r="L35" s="1">
        <f t="shared" si="25"/>
        <v>0</v>
      </c>
      <c r="M35" s="1">
        <f t="shared" si="25"/>
        <v>0</v>
      </c>
    </row>
    <row r="36" spans="1:13" ht="25.5" x14ac:dyDescent="0.25">
      <c r="A36" s="23"/>
      <c r="B36" s="23"/>
      <c r="C36" s="21"/>
      <c r="D36" s="5" t="s">
        <v>15</v>
      </c>
      <c r="E36" s="1">
        <f t="shared" si="0"/>
        <v>5669.3</v>
      </c>
      <c r="F36" s="1">
        <f>F33</f>
        <v>356</v>
      </c>
      <c r="G36" s="1">
        <f t="shared" ref="G36:M36" si="26">G33</f>
        <v>379.4</v>
      </c>
      <c r="H36" s="1">
        <f t="shared" si="26"/>
        <v>1292.5999999999999</v>
      </c>
      <c r="I36" s="1">
        <f>I33</f>
        <v>1410.1</v>
      </c>
      <c r="J36" s="1">
        <f t="shared" si="26"/>
        <v>1395.1</v>
      </c>
      <c r="K36" s="1">
        <f t="shared" si="26"/>
        <v>636.1</v>
      </c>
      <c r="L36" s="1">
        <f t="shared" si="26"/>
        <v>200</v>
      </c>
      <c r="M36" s="1">
        <f t="shared" si="26"/>
        <v>0</v>
      </c>
    </row>
    <row r="37" spans="1:13" x14ac:dyDescent="0.25">
      <c r="A37" s="23"/>
      <c r="B37" s="23" t="s">
        <v>32</v>
      </c>
      <c r="C37" s="21"/>
      <c r="D37" s="5" t="s">
        <v>17</v>
      </c>
      <c r="E37" s="1">
        <f t="shared" si="0"/>
        <v>10030.400000000001</v>
      </c>
      <c r="F37" s="1">
        <f>F38+F39</f>
        <v>356</v>
      </c>
      <c r="G37" s="1">
        <f t="shared" ref="G37" si="27">G38+G39</f>
        <v>379.4</v>
      </c>
      <c r="H37" s="1">
        <f t="shared" ref="H37" si="28">H38+H39</f>
        <v>1292.5999999999999</v>
      </c>
      <c r="I37" s="1">
        <f>I38+I39</f>
        <v>1410.1</v>
      </c>
      <c r="J37" s="1">
        <f t="shared" ref="J37" si="29">J38+J39</f>
        <v>1395.1</v>
      </c>
      <c r="K37" s="1">
        <f t="shared" ref="K37" si="30">K38+K39</f>
        <v>4997.2000000000007</v>
      </c>
      <c r="L37" s="1">
        <f t="shared" ref="L37" si="31">L38+L39</f>
        <v>200</v>
      </c>
      <c r="M37" s="1">
        <f t="shared" ref="M37" si="32">M38+M39</f>
        <v>0</v>
      </c>
    </row>
    <row r="38" spans="1:13" ht="25.5" x14ac:dyDescent="0.25">
      <c r="A38" s="23"/>
      <c r="B38" s="23"/>
      <c r="C38" s="21"/>
      <c r="D38" s="5" t="s">
        <v>29</v>
      </c>
      <c r="E38" s="1">
        <f t="shared" si="0"/>
        <v>4361.1000000000004</v>
      </c>
      <c r="F38" s="1">
        <f>F35</f>
        <v>0</v>
      </c>
      <c r="G38" s="1">
        <f t="shared" ref="G38:M38" si="33">G35</f>
        <v>0</v>
      </c>
      <c r="H38" s="1">
        <f t="shared" si="33"/>
        <v>0</v>
      </c>
      <c r="I38" s="1">
        <f t="shared" si="33"/>
        <v>0</v>
      </c>
      <c r="J38" s="1">
        <f t="shared" si="33"/>
        <v>0</v>
      </c>
      <c r="K38" s="1">
        <f>K35</f>
        <v>4361.1000000000004</v>
      </c>
      <c r="L38" s="1">
        <f t="shared" si="33"/>
        <v>0</v>
      </c>
      <c r="M38" s="1">
        <f t="shared" si="33"/>
        <v>0</v>
      </c>
    </row>
    <row r="39" spans="1:13" ht="25.5" x14ac:dyDescent="0.25">
      <c r="A39" s="23"/>
      <c r="B39" s="23"/>
      <c r="C39" s="21"/>
      <c r="D39" s="5" t="s">
        <v>15</v>
      </c>
      <c r="E39" s="1">
        <f t="shared" si="0"/>
        <v>5669.3</v>
      </c>
      <c r="F39" s="1">
        <f>F36</f>
        <v>356</v>
      </c>
      <c r="G39" s="1">
        <f t="shared" ref="G39:M39" si="34">G36</f>
        <v>379.4</v>
      </c>
      <c r="H39" s="1">
        <f t="shared" si="34"/>
        <v>1292.5999999999999</v>
      </c>
      <c r="I39" s="1">
        <f>I36</f>
        <v>1410.1</v>
      </c>
      <c r="J39" s="1">
        <f t="shared" si="34"/>
        <v>1395.1</v>
      </c>
      <c r="K39" s="1">
        <f t="shared" si="34"/>
        <v>636.1</v>
      </c>
      <c r="L39" s="1">
        <f t="shared" si="34"/>
        <v>200</v>
      </c>
      <c r="M39" s="1">
        <f t="shared" si="34"/>
        <v>0</v>
      </c>
    </row>
    <row r="40" spans="1:13" x14ac:dyDescent="0.25">
      <c r="A40" s="23" t="s">
        <v>33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3" t="s">
        <v>79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3" t="s">
        <v>65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15" customHeight="1" x14ac:dyDescent="0.25">
      <c r="A43" s="21" t="s">
        <v>90</v>
      </c>
      <c r="B43" s="23" t="s">
        <v>34</v>
      </c>
      <c r="C43" s="24" t="s">
        <v>13</v>
      </c>
      <c r="D43" s="5" t="s">
        <v>17</v>
      </c>
      <c r="E43" s="1">
        <f>SUM(F43:M43)</f>
        <v>5042.2</v>
      </c>
      <c r="F43" s="1">
        <f>F44+F45</f>
        <v>453.7</v>
      </c>
      <c r="G43" s="1">
        <f t="shared" ref="G43:M43" si="35">G44+G45</f>
        <v>368.5</v>
      </c>
      <c r="H43" s="1">
        <f t="shared" si="35"/>
        <v>371</v>
      </c>
      <c r="I43" s="1">
        <f t="shared" si="35"/>
        <v>371</v>
      </c>
      <c r="J43" s="1">
        <f t="shared" si="35"/>
        <v>393</v>
      </c>
      <c r="K43" s="1">
        <f t="shared" si="35"/>
        <v>413</v>
      </c>
      <c r="L43" s="1">
        <f t="shared" si="35"/>
        <v>432.5</v>
      </c>
      <c r="M43" s="1">
        <f t="shared" si="35"/>
        <v>2239.5</v>
      </c>
    </row>
    <row r="44" spans="1:13" ht="25.5" x14ac:dyDescent="0.25">
      <c r="A44" s="21"/>
      <c r="B44" s="23"/>
      <c r="C44" s="24"/>
      <c r="D44" s="5" t="s">
        <v>29</v>
      </c>
      <c r="E44" s="1">
        <f>SUM(F44:M44)</f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</row>
    <row r="45" spans="1:13" ht="25.5" x14ac:dyDescent="0.25">
      <c r="A45" s="21"/>
      <c r="B45" s="23"/>
      <c r="C45" s="24"/>
      <c r="D45" s="5" t="s">
        <v>15</v>
      </c>
      <c r="E45" s="1">
        <f t="shared" ref="E45:E54" si="36">SUM(F45:M45)</f>
        <v>5042.2</v>
      </c>
      <c r="F45" s="1">
        <v>453.7</v>
      </c>
      <c r="G45" s="1">
        <v>368.5</v>
      </c>
      <c r="H45" s="1">
        <v>371</v>
      </c>
      <c r="I45" s="1">
        <v>371</v>
      </c>
      <c r="J45" s="1">
        <v>393</v>
      </c>
      <c r="K45" s="1">
        <v>413</v>
      </c>
      <c r="L45" s="1">
        <v>432.5</v>
      </c>
      <c r="M45" s="1">
        <v>2239.5</v>
      </c>
    </row>
    <row r="46" spans="1:13" ht="15" customHeight="1" x14ac:dyDescent="0.25">
      <c r="A46" s="21"/>
      <c r="B46" s="23" t="s">
        <v>20</v>
      </c>
      <c r="C46" s="23"/>
      <c r="D46" s="5" t="s">
        <v>17</v>
      </c>
      <c r="E46" s="1">
        <f t="shared" si="36"/>
        <v>5042.2</v>
      </c>
      <c r="F46" s="1">
        <f>F47+F48</f>
        <v>453.7</v>
      </c>
      <c r="G46" s="1">
        <f t="shared" ref="G46" si="37">G47+G48</f>
        <v>368.5</v>
      </c>
      <c r="H46" s="1">
        <f t="shared" ref="H46" si="38">H47+H48</f>
        <v>371</v>
      </c>
      <c r="I46" s="1">
        <f t="shared" ref="I46" si="39">I47+I48</f>
        <v>371</v>
      </c>
      <c r="J46" s="1">
        <f t="shared" ref="J46" si="40">J47+J48</f>
        <v>393</v>
      </c>
      <c r="K46" s="1">
        <f t="shared" ref="K46" si="41">K47+K48</f>
        <v>413</v>
      </c>
      <c r="L46" s="1">
        <f t="shared" ref="L46" si="42">L47+L48</f>
        <v>432.5</v>
      </c>
      <c r="M46" s="1">
        <f t="shared" ref="M46" si="43">M47+M48</f>
        <v>2239.5</v>
      </c>
    </row>
    <row r="47" spans="1:13" ht="25.5" x14ac:dyDescent="0.25">
      <c r="A47" s="21"/>
      <c r="B47" s="23"/>
      <c r="C47" s="23"/>
      <c r="D47" s="5" t="s">
        <v>29</v>
      </c>
      <c r="E47" s="1">
        <f t="shared" si="36"/>
        <v>0</v>
      </c>
      <c r="F47" s="1">
        <f>F44</f>
        <v>0</v>
      </c>
      <c r="G47" s="1">
        <f t="shared" ref="G47:M47" si="44">G44</f>
        <v>0</v>
      </c>
      <c r="H47" s="1">
        <f t="shared" si="44"/>
        <v>0</v>
      </c>
      <c r="I47" s="1">
        <f t="shared" si="44"/>
        <v>0</v>
      </c>
      <c r="J47" s="1">
        <f t="shared" si="44"/>
        <v>0</v>
      </c>
      <c r="K47" s="1">
        <f t="shared" si="44"/>
        <v>0</v>
      </c>
      <c r="L47" s="1">
        <f t="shared" si="44"/>
        <v>0</v>
      </c>
      <c r="M47" s="1">
        <f t="shared" si="44"/>
        <v>0</v>
      </c>
    </row>
    <row r="48" spans="1:13" ht="25.5" x14ac:dyDescent="0.25">
      <c r="A48" s="21"/>
      <c r="B48" s="23"/>
      <c r="C48" s="23"/>
      <c r="D48" s="5" t="s">
        <v>15</v>
      </c>
      <c r="E48" s="1">
        <f t="shared" si="36"/>
        <v>5042.2</v>
      </c>
      <c r="F48" s="1">
        <f>F45</f>
        <v>453.7</v>
      </c>
      <c r="G48" s="1">
        <f t="shared" ref="G48:M48" si="45">G45</f>
        <v>368.5</v>
      </c>
      <c r="H48" s="1">
        <f t="shared" si="45"/>
        <v>371</v>
      </c>
      <c r="I48" s="1">
        <f t="shared" si="45"/>
        <v>371</v>
      </c>
      <c r="J48" s="1">
        <f t="shared" si="45"/>
        <v>393</v>
      </c>
      <c r="K48" s="1">
        <f t="shared" si="45"/>
        <v>413</v>
      </c>
      <c r="L48" s="1">
        <f t="shared" si="45"/>
        <v>432.5</v>
      </c>
      <c r="M48" s="1">
        <f t="shared" si="45"/>
        <v>2239.5</v>
      </c>
    </row>
    <row r="49" spans="1:13" x14ac:dyDescent="0.25">
      <c r="A49" s="23"/>
      <c r="B49" s="23" t="s">
        <v>19</v>
      </c>
      <c r="C49" s="21"/>
      <c r="D49" s="5" t="s">
        <v>17</v>
      </c>
      <c r="E49" s="1">
        <f t="shared" si="36"/>
        <v>5042.2</v>
      </c>
      <c r="F49" s="1">
        <f>F50+F51</f>
        <v>453.7</v>
      </c>
      <c r="G49" s="1">
        <f t="shared" ref="G49" si="46">G50+G51</f>
        <v>368.5</v>
      </c>
      <c r="H49" s="1">
        <f t="shared" ref="H49" si="47">H50+H51</f>
        <v>371</v>
      </c>
      <c r="I49" s="1">
        <f t="shared" ref="I49" si="48">I50+I51</f>
        <v>371</v>
      </c>
      <c r="J49" s="1">
        <f t="shared" ref="J49" si="49">J50+J51</f>
        <v>393</v>
      </c>
      <c r="K49" s="1">
        <f t="shared" ref="K49" si="50">K50+K51</f>
        <v>413</v>
      </c>
      <c r="L49" s="1">
        <f t="shared" ref="L49" si="51">L50+L51</f>
        <v>432.5</v>
      </c>
      <c r="M49" s="1">
        <f t="shared" ref="M49" si="52">M50+M51</f>
        <v>2239.5</v>
      </c>
    </row>
    <row r="50" spans="1:13" ht="25.5" x14ac:dyDescent="0.25">
      <c r="A50" s="23"/>
      <c r="B50" s="23"/>
      <c r="C50" s="21"/>
      <c r="D50" s="5" t="s">
        <v>29</v>
      </c>
      <c r="E50" s="1">
        <f t="shared" si="36"/>
        <v>0</v>
      </c>
      <c r="F50" s="1">
        <f>F47</f>
        <v>0</v>
      </c>
      <c r="G50" s="1">
        <f t="shared" ref="G50:M50" si="53">G47</f>
        <v>0</v>
      </c>
      <c r="H50" s="1">
        <f t="shared" si="53"/>
        <v>0</v>
      </c>
      <c r="I50" s="1">
        <f t="shared" si="53"/>
        <v>0</v>
      </c>
      <c r="J50" s="1">
        <f t="shared" si="53"/>
        <v>0</v>
      </c>
      <c r="K50" s="1">
        <f t="shared" si="53"/>
        <v>0</v>
      </c>
      <c r="L50" s="1">
        <f t="shared" si="53"/>
        <v>0</v>
      </c>
      <c r="M50" s="1">
        <f t="shared" si="53"/>
        <v>0</v>
      </c>
    </row>
    <row r="51" spans="1:13" ht="25.5" x14ac:dyDescent="0.25">
      <c r="A51" s="23"/>
      <c r="B51" s="23"/>
      <c r="C51" s="21"/>
      <c r="D51" s="5" t="s">
        <v>15</v>
      </c>
      <c r="E51" s="1">
        <f t="shared" si="36"/>
        <v>5042.2</v>
      </c>
      <c r="F51" s="1">
        <f>F48</f>
        <v>453.7</v>
      </c>
      <c r="G51" s="1">
        <f t="shared" ref="G51:M51" si="54">G48</f>
        <v>368.5</v>
      </c>
      <c r="H51" s="1">
        <f t="shared" si="54"/>
        <v>371</v>
      </c>
      <c r="I51" s="1">
        <f t="shared" si="54"/>
        <v>371</v>
      </c>
      <c r="J51" s="1">
        <f t="shared" si="54"/>
        <v>393</v>
      </c>
      <c r="K51" s="1">
        <f t="shared" si="54"/>
        <v>413</v>
      </c>
      <c r="L51" s="1">
        <f t="shared" si="54"/>
        <v>432.5</v>
      </c>
      <c r="M51" s="1">
        <f t="shared" si="54"/>
        <v>2239.5</v>
      </c>
    </row>
    <row r="52" spans="1:13" x14ac:dyDescent="0.25">
      <c r="A52" s="23"/>
      <c r="B52" s="23" t="s">
        <v>35</v>
      </c>
      <c r="C52" s="21"/>
      <c r="D52" s="5" t="s">
        <v>17</v>
      </c>
      <c r="E52" s="1">
        <f t="shared" si="36"/>
        <v>5042.2</v>
      </c>
      <c r="F52" s="1">
        <f>F53+F54</f>
        <v>453.7</v>
      </c>
      <c r="G52" s="1">
        <f t="shared" ref="G52" si="55">G53+G54</f>
        <v>368.5</v>
      </c>
      <c r="H52" s="1">
        <f t="shared" ref="H52" si="56">H53+H54</f>
        <v>371</v>
      </c>
      <c r="I52" s="1">
        <f t="shared" ref="I52" si="57">I53+I54</f>
        <v>371</v>
      </c>
      <c r="J52" s="1">
        <f t="shared" ref="J52" si="58">J53+J54</f>
        <v>393</v>
      </c>
      <c r="K52" s="1">
        <f t="shared" ref="K52" si="59">K53+K54</f>
        <v>413</v>
      </c>
      <c r="L52" s="1">
        <f t="shared" ref="L52" si="60">L53+L54</f>
        <v>432.5</v>
      </c>
      <c r="M52" s="1">
        <f t="shared" ref="M52" si="61">M53+M54</f>
        <v>2239.5</v>
      </c>
    </row>
    <row r="53" spans="1:13" ht="25.5" x14ac:dyDescent="0.25">
      <c r="A53" s="23"/>
      <c r="B53" s="23"/>
      <c r="C53" s="21"/>
      <c r="D53" s="5" t="s">
        <v>29</v>
      </c>
      <c r="E53" s="1">
        <f t="shared" si="36"/>
        <v>0</v>
      </c>
      <c r="F53" s="1">
        <f>F50</f>
        <v>0</v>
      </c>
      <c r="G53" s="1">
        <f t="shared" ref="G53:M53" si="62">G50</f>
        <v>0</v>
      </c>
      <c r="H53" s="1">
        <f t="shared" si="62"/>
        <v>0</v>
      </c>
      <c r="I53" s="1">
        <f t="shared" si="62"/>
        <v>0</v>
      </c>
      <c r="J53" s="1">
        <f t="shared" si="62"/>
        <v>0</v>
      </c>
      <c r="K53" s="1">
        <f t="shared" si="62"/>
        <v>0</v>
      </c>
      <c r="L53" s="1">
        <f t="shared" si="62"/>
        <v>0</v>
      </c>
      <c r="M53" s="1">
        <f t="shared" si="62"/>
        <v>0</v>
      </c>
    </row>
    <row r="54" spans="1:13" ht="25.5" x14ac:dyDescent="0.25">
      <c r="A54" s="23"/>
      <c r="B54" s="23"/>
      <c r="C54" s="21"/>
      <c r="D54" s="5" t="s">
        <v>15</v>
      </c>
      <c r="E54" s="1">
        <f t="shared" si="36"/>
        <v>5042.2</v>
      </c>
      <c r="F54" s="1">
        <f>F51</f>
        <v>453.7</v>
      </c>
      <c r="G54" s="1">
        <f t="shared" ref="G54:M54" si="63">G51</f>
        <v>368.5</v>
      </c>
      <c r="H54" s="1">
        <f t="shared" si="63"/>
        <v>371</v>
      </c>
      <c r="I54" s="1">
        <f t="shared" si="63"/>
        <v>371</v>
      </c>
      <c r="J54" s="1">
        <f t="shared" si="63"/>
        <v>393</v>
      </c>
      <c r="K54" s="1">
        <f t="shared" si="63"/>
        <v>413</v>
      </c>
      <c r="L54" s="1">
        <f t="shared" si="63"/>
        <v>432.5</v>
      </c>
      <c r="M54" s="1">
        <f t="shared" si="63"/>
        <v>2239.5</v>
      </c>
    </row>
    <row r="55" spans="1:13" x14ac:dyDescent="0.25">
      <c r="A55" s="31" t="s">
        <v>36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3"/>
    </row>
    <row r="56" spans="1:13" x14ac:dyDescent="0.25">
      <c r="A56" s="23" t="s">
        <v>66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3" t="s">
        <v>37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ht="15" customHeight="1" x14ac:dyDescent="0.25">
      <c r="A58" s="21" t="s">
        <v>74</v>
      </c>
      <c r="B58" s="34" t="s">
        <v>39</v>
      </c>
      <c r="C58" s="37" t="s">
        <v>13</v>
      </c>
      <c r="D58" s="5" t="s">
        <v>14</v>
      </c>
      <c r="E58" s="1">
        <f t="shared" ref="E58:E69" si="64">SUM(F58:M58)</f>
        <v>44495</v>
      </c>
      <c r="F58" s="1">
        <f>F59+F60</f>
        <v>2534</v>
      </c>
      <c r="G58" s="1">
        <f t="shared" ref="G58:M58" si="65">G59+G60</f>
        <v>2100</v>
      </c>
      <c r="H58" s="1">
        <f t="shared" si="65"/>
        <v>7404.4</v>
      </c>
      <c r="I58" s="1">
        <f t="shared" si="65"/>
        <v>7777</v>
      </c>
      <c r="J58" s="1">
        <f t="shared" si="65"/>
        <v>9021.6</v>
      </c>
      <c r="K58" s="1">
        <f t="shared" si="65"/>
        <v>5302.8</v>
      </c>
      <c r="L58" s="1">
        <f t="shared" si="65"/>
        <v>10355.200000000001</v>
      </c>
      <c r="M58" s="1">
        <f t="shared" si="65"/>
        <v>0</v>
      </c>
    </row>
    <row r="59" spans="1:13" ht="21.75" customHeight="1" x14ac:dyDescent="0.25">
      <c r="A59" s="21"/>
      <c r="B59" s="35"/>
      <c r="C59" s="38"/>
      <c r="D59" s="5" t="s">
        <v>29</v>
      </c>
      <c r="E59" s="1">
        <f t="shared" si="64"/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</row>
    <row r="60" spans="1:13" ht="25.5" x14ac:dyDescent="0.25">
      <c r="A60" s="21"/>
      <c r="B60" s="36"/>
      <c r="C60" s="39"/>
      <c r="D60" s="5" t="s">
        <v>15</v>
      </c>
      <c r="E60" s="1">
        <f t="shared" si="64"/>
        <v>44495</v>
      </c>
      <c r="F60" s="1">
        <v>2534</v>
      </c>
      <c r="G60" s="1">
        <v>2100</v>
      </c>
      <c r="H60" s="1">
        <v>7404.4</v>
      </c>
      <c r="I60" s="1">
        <v>7777</v>
      </c>
      <c r="J60" s="1">
        <v>9021.6</v>
      </c>
      <c r="K60" s="1">
        <f>11875.7-436.1-6136.8</f>
        <v>5302.8</v>
      </c>
      <c r="L60" s="1">
        <v>10355.200000000001</v>
      </c>
      <c r="M60" s="1">
        <v>0</v>
      </c>
    </row>
    <row r="61" spans="1:13" x14ac:dyDescent="0.25">
      <c r="A61" s="21" t="s">
        <v>75</v>
      </c>
      <c r="B61" s="16" t="s">
        <v>40</v>
      </c>
      <c r="C61" s="23" t="s">
        <v>13</v>
      </c>
      <c r="D61" s="5" t="s">
        <v>14</v>
      </c>
      <c r="E61" s="1">
        <f t="shared" si="64"/>
        <v>2804.2</v>
      </c>
      <c r="F61" s="1">
        <f>F62+F63</f>
        <v>82</v>
      </c>
      <c r="G61" s="1">
        <f t="shared" ref="G61" si="66">G62+G63</f>
        <v>82</v>
      </c>
      <c r="H61" s="1">
        <f t="shared" ref="H61" si="67">H62+H63</f>
        <v>545.29999999999995</v>
      </c>
      <c r="I61" s="1">
        <f t="shared" ref="I61" si="68">I62+I63</f>
        <v>484.4</v>
      </c>
      <c r="J61" s="1">
        <f t="shared" ref="J61" si="69">J62+J63</f>
        <v>500.5</v>
      </c>
      <c r="K61" s="1">
        <f t="shared" ref="K61" si="70">K62+K63</f>
        <v>510</v>
      </c>
      <c r="L61" s="1">
        <f t="shared" ref="L61" si="71">L62+L63</f>
        <v>600</v>
      </c>
      <c r="M61" s="1">
        <f t="shared" ref="M61" si="72">M62+M63</f>
        <v>0</v>
      </c>
    </row>
    <row r="62" spans="1:13" ht="25.5" x14ac:dyDescent="0.25">
      <c r="A62" s="21"/>
      <c r="B62" s="16"/>
      <c r="C62" s="23"/>
      <c r="D62" s="5" t="s">
        <v>29</v>
      </c>
      <c r="E62" s="1">
        <f t="shared" si="64"/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</row>
    <row r="63" spans="1:13" ht="25.5" x14ac:dyDescent="0.25">
      <c r="A63" s="21"/>
      <c r="B63" s="16"/>
      <c r="C63" s="23"/>
      <c r="D63" s="5" t="s">
        <v>15</v>
      </c>
      <c r="E63" s="1">
        <f t="shared" si="64"/>
        <v>2804.2</v>
      </c>
      <c r="F63" s="1">
        <v>82</v>
      </c>
      <c r="G63" s="1">
        <v>82</v>
      </c>
      <c r="H63" s="1">
        <v>545.29999999999995</v>
      </c>
      <c r="I63" s="1">
        <v>484.4</v>
      </c>
      <c r="J63" s="1">
        <v>500.5</v>
      </c>
      <c r="K63" s="1">
        <v>510</v>
      </c>
      <c r="L63" s="1">
        <v>600</v>
      </c>
      <c r="M63" s="1">
        <v>0</v>
      </c>
    </row>
    <row r="64" spans="1:13" x14ac:dyDescent="0.25">
      <c r="A64" s="21" t="s">
        <v>76</v>
      </c>
      <c r="B64" s="16" t="s">
        <v>41</v>
      </c>
      <c r="C64" s="23" t="s">
        <v>13</v>
      </c>
      <c r="D64" s="5" t="s">
        <v>14</v>
      </c>
      <c r="E64" s="1">
        <f t="shared" si="64"/>
        <v>3067.2</v>
      </c>
      <c r="F64" s="1">
        <f>F65+F66</f>
        <v>818</v>
      </c>
      <c r="G64" s="1">
        <f t="shared" ref="G64" si="73">G65+G66</f>
        <v>818</v>
      </c>
      <c r="H64" s="1">
        <f t="shared" ref="H64" si="74">H65+H66</f>
        <v>204.5</v>
      </c>
      <c r="I64" s="1">
        <f t="shared" ref="I64" si="75">I65+I66</f>
        <v>1226.7</v>
      </c>
      <c r="J64" s="1">
        <f t="shared" ref="J64" si="76">J65+J66</f>
        <v>0</v>
      </c>
      <c r="K64" s="1">
        <f t="shared" ref="K64" si="77">K65+K66</f>
        <v>0</v>
      </c>
      <c r="L64" s="1">
        <f t="shared" ref="L64" si="78">L65+L66</f>
        <v>0</v>
      </c>
      <c r="M64" s="1">
        <f t="shared" ref="M64" si="79">M65+M66</f>
        <v>0</v>
      </c>
    </row>
    <row r="65" spans="1:13" ht="25.5" x14ac:dyDescent="0.25">
      <c r="A65" s="21"/>
      <c r="B65" s="16"/>
      <c r="C65" s="23"/>
      <c r="D65" s="5" t="s">
        <v>29</v>
      </c>
      <c r="E65" s="1">
        <f t="shared" si="64"/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</row>
    <row r="66" spans="1:13" ht="25.5" x14ac:dyDescent="0.25">
      <c r="A66" s="21"/>
      <c r="B66" s="16"/>
      <c r="C66" s="23"/>
      <c r="D66" s="5" t="s">
        <v>15</v>
      </c>
      <c r="E66" s="1">
        <f t="shared" si="64"/>
        <v>3067.2</v>
      </c>
      <c r="F66" s="1">
        <v>818</v>
      </c>
      <c r="G66" s="1">
        <v>818</v>
      </c>
      <c r="H66" s="1">
        <v>204.5</v>
      </c>
      <c r="I66" s="1">
        <v>1226.7</v>
      </c>
      <c r="J66" s="1">
        <v>0</v>
      </c>
      <c r="K66" s="1">
        <v>0</v>
      </c>
      <c r="L66" s="1">
        <v>0</v>
      </c>
      <c r="M66" s="1">
        <v>0</v>
      </c>
    </row>
    <row r="67" spans="1:13" ht="15" customHeight="1" x14ac:dyDescent="0.25">
      <c r="A67" s="21"/>
      <c r="B67" s="23" t="s">
        <v>18</v>
      </c>
      <c r="C67" s="23"/>
      <c r="D67" s="5" t="s">
        <v>14</v>
      </c>
      <c r="E67" s="1">
        <f t="shared" si="64"/>
        <v>50366.400000000009</v>
      </c>
      <c r="F67" s="1">
        <f>F68+F69</f>
        <v>3434</v>
      </c>
      <c r="G67" s="1">
        <f t="shared" ref="G67" si="80">G68+G69</f>
        <v>3000</v>
      </c>
      <c r="H67" s="1">
        <f t="shared" ref="H67" si="81">H68+H69</f>
        <v>8154.2</v>
      </c>
      <c r="I67" s="1">
        <f>I68+I69</f>
        <v>9488.1</v>
      </c>
      <c r="J67" s="1">
        <f t="shared" ref="J67" si="82">J68+J69</f>
        <v>9522.1</v>
      </c>
      <c r="K67" s="1">
        <f t="shared" ref="K67" si="83">K68+K69</f>
        <v>5812.8</v>
      </c>
      <c r="L67" s="1">
        <f t="shared" ref="L67" si="84">L68+L69</f>
        <v>10955.2</v>
      </c>
      <c r="M67" s="1">
        <f t="shared" ref="M67" si="85">M68+M69</f>
        <v>0</v>
      </c>
    </row>
    <row r="68" spans="1:13" ht="25.5" x14ac:dyDescent="0.25">
      <c r="A68" s="21"/>
      <c r="B68" s="23"/>
      <c r="C68" s="23"/>
      <c r="D68" s="5" t="s">
        <v>29</v>
      </c>
      <c r="E68" s="1">
        <f t="shared" si="64"/>
        <v>0</v>
      </c>
      <c r="F68" s="1">
        <f t="shared" ref="F68:M69" si="86">F59+F62+F65</f>
        <v>0</v>
      </c>
      <c r="G68" s="1">
        <f t="shared" si="86"/>
        <v>0</v>
      </c>
      <c r="H68" s="1">
        <f t="shared" si="86"/>
        <v>0</v>
      </c>
      <c r="I68" s="1">
        <f t="shared" si="86"/>
        <v>0</v>
      </c>
      <c r="J68" s="1">
        <f t="shared" si="86"/>
        <v>0</v>
      </c>
      <c r="K68" s="1">
        <f t="shared" si="86"/>
        <v>0</v>
      </c>
      <c r="L68" s="1">
        <f t="shared" si="86"/>
        <v>0</v>
      </c>
      <c r="M68" s="1">
        <f t="shared" si="86"/>
        <v>0</v>
      </c>
    </row>
    <row r="69" spans="1:13" ht="25.5" x14ac:dyDescent="0.25">
      <c r="A69" s="21"/>
      <c r="B69" s="23"/>
      <c r="C69" s="23"/>
      <c r="D69" s="5" t="s">
        <v>15</v>
      </c>
      <c r="E69" s="1">
        <f t="shared" si="64"/>
        <v>50366.400000000009</v>
      </c>
      <c r="F69" s="1">
        <f t="shared" si="86"/>
        <v>3434</v>
      </c>
      <c r="G69" s="1">
        <f t="shared" si="86"/>
        <v>3000</v>
      </c>
      <c r="H69" s="1">
        <f t="shared" si="86"/>
        <v>8154.2</v>
      </c>
      <c r="I69" s="1">
        <f t="shared" si="86"/>
        <v>9488.1</v>
      </c>
      <c r="J69" s="1">
        <f t="shared" si="86"/>
        <v>9522.1</v>
      </c>
      <c r="K69" s="1">
        <f t="shared" si="86"/>
        <v>5812.8</v>
      </c>
      <c r="L69" s="1">
        <f t="shared" si="86"/>
        <v>10955.2</v>
      </c>
      <c r="M69" s="1">
        <f t="shared" si="86"/>
        <v>0</v>
      </c>
    </row>
    <row r="70" spans="1:13" ht="31.5" customHeight="1" x14ac:dyDescent="0.25">
      <c r="A70" s="31" t="s">
        <v>93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3"/>
    </row>
    <row r="71" spans="1:13" x14ac:dyDescent="0.25">
      <c r="A71" s="40" t="s">
        <v>77</v>
      </c>
      <c r="B71" s="9" t="s">
        <v>61</v>
      </c>
      <c r="C71" s="9" t="s">
        <v>13</v>
      </c>
      <c r="D71" s="5" t="s">
        <v>14</v>
      </c>
      <c r="E71" s="1">
        <f>SUM(F71:M71)</f>
        <v>37442.199999999997</v>
      </c>
      <c r="F71" s="1">
        <f>F72+F73</f>
        <v>0</v>
      </c>
      <c r="G71" s="1">
        <f t="shared" ref="G71:M71" si="87">G72+G73</f>
        <v>0</v>
      </c>
      <c r="H71" s="1">
        <f t="shared" si="87"/>
        <v>0</v>
      </c>
      <c r="I71" s="1">
        <f t="shared" si="87"/>
        <v>37442.199999999997</v>
      </c>
      <c r="J71" s="1">
        <f t="shared" si="87"/>
        <v>0</v>
      </c>
      <c r="K71" s="1">
        <f t="shared" si="87"/>
        <v>0</v>
      </c>
      <c r="L71" s="1">
        <f t="shared" si="87"/>
        <v>0</v>
      </c>
      <c r="M71" s="1">
        <f t="shared" si="87"/>
        <v>0</v>
      </c>
    </row>
    <row r="72" spans="1:13" ht="25.5" x14ac:dyDescent="0.25">
      <c r="A72" s="41"/>
      <c r="B72" s="10"/>
      <c r="C72" s="10"/>
      <c r="D72" s="5" t="s">
        <v>29</v>
      </c>
      <c r="E72" s="1">
        <f t="shared" ref="E72:E85" si="88">SUM(F72:M72)</f>
        <v>37442.199999999997</v>
      </c>
      <c r="F72" s="1">
        <v>0</v>
      </c>
      <c r="G72" s="1">
        <v>0</v>
      </c>
      <c r="H72" s="1">
        <v>0</v>
      </c>
      <c r="I72" s="1">
        <v>37442.199999999997</v>
      </c>
      <c r="J72" s="1">
        <v>0</v>
      </c>
      <c r="K72" s="1">
        <v>0</v>
      </c>
      <c r="L72" s="1">
        <v>0</v>
      </c>
      <c r="M72" s="1">
        <v>0</v>
      </c>
    </row>
    <row r="73" spans="1:13" ht="25.5" x14ac:dyDescent="0.25">
      <c r="A73" s="42"/>
      <c r="B73" s="11"/>
      <c r="C73" s="11"/>
      <c r="D73" s="5" t="s">
        <v>15</v>
      </c>
      <c r="E73" s="1">
        <f t="shared" si="88"/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</row>
    <row r="74" spans="1:13" x14ac:dyDescent="0.25">
      <c r="A74" s="46" t="s">
        <v>78</v>
      </c>
      <c r="B74" s="43" t="s">
        <v>91</v>
      </c>
      <c r="C74" s="43" t="s">
        <v>13</v>
      </c>
      <c r="D74" s="6" t="s">
        <v>14</v>
      </c>
      <c r="E74" s="7">
        <f>SUM(F74:M74)</f>
        <v>0</v>
      </c>
      <c r="F74" s="7">
        <f>F75+F76</f>
        <v>0</v>
      </c>
      <c r="G74" s="7">
        <f t="shared" ref="G74:M74" si="89">G75+G76</f>
        <v>0</v>
      </c>
      <c r="H74" s="7">
        <f t="shared" si="89"/>
        <v>0</v>
      </c>
      <c r="I74" s="7">
        <f t="shared" si="89"/>
        <v>0</v>
      </c>
      <c r="J74" s="7">
        <f t="shared" si="89"/>
        <v>0</v>
      </c>
      <c r="K74" s="7">
        <f t="shared" si="89"/>
        <v>0</v>
      </c>
      <c r="L74" s="7">
        <f t="shared" si="89"/>
        <v>0</v>
      </c>
      <c r="M74" s="7">
        <f t="shared" si="89"/>
        <v>0</v>
      </c>
    </row>
    <row r="75" spans="1:13" ht="25.5" x14ac:dyDescent="0.25">
      <c r="A75" s="47"/>
      <c r="B75" s="44"/>
      <c r="C75" s="44"/>
      <c r="D75" s="6" t="s">
        <v>29</v>
      </c>
      <c r="E75" s="7">
        <f t="shared" si="88"/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</row>
    <row r="76" spans="1:13" ht="25.5" x14ac:dyDescent="0.25">
      <c r="A76" s="48"/>
      <c r="B76" s="45"/>
      <c r="C76" s="45"/>
      <c r="D76" s="6" t="s">
        <v>15</v>
      </c>
      <c r="E76" s="7">
        <f t="shared" si="88"/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</row>
    <row r="77" spans="1:13" x14ac:dyDescent="0.25">
      <c r="A77" s="40" t="s">
        <v>92</v>
      </c>
      <c r="B77" s="9" t="s">
        <v>20</v>
      </c>
      <c r="C77" s="9"/>
      <c r="D77" s="5" t="s">
        <v>14</v>
      </c>
      <c r="E77" s="1">
        <f>SUM(F77:M77)</f>
        <v>37442.199999999997</v>
      </c>
      <c r="F77" s="1">
        <f>F78+F79</f>
        <v>0</v>
      </c>
      <c r="G77" s="1">
        <f t="shared" ref="G77:M77" si="90">G78+G79</f>
        <v>0</v>
      </c>
      <c r="H77" s="1">
        <f t="shared" si="90"/>
        <v>0</v>
      </c>
      <c r="I77" s="1">
        <f t="shared" si="90"/>
        <v>37442.199999999997</v>
      </c>
      <c r="J77" s="1">
        <f t="shared" si="90"/>
        <v>0</v>
      </c>
      <c r="K77" s="1">
        <f t="shared" si="90"/>
        <v>0</v>
      </c>
      <c r="L77" s="1">
        <f t="shared" si="90"/>
        <v>0</v>
      </c>
      <c r="M77" s="1">
        <f t="shared" si="90"/>
        <v>0</v>
      </c>
    </row>
    <row r="78" spans="1:13" ht="25.5" x14ac:dyDescent="0.25">
      <c r="A78" s="41"/>
      <c r="B78" s="10"/>
      <c r="C78" s="10"/>
      <c r="D78" s="5" t="s">
        <v>29</v>
      </c>
      <c r="E78" s="1">
        <f t="shared" si="88"/>
        <v>37442.199999999997</v>
      </c>
      <c r="F78" s="1">
        <v>0</v>
      </c>
      <c r="G78" s="1">
        <v>0</v>
      </c>
      <c r="H78" s="1">
        <v>0</v>
      </c>
      <c r="I78" s="1">
        <f>I72</f>
        <v>37442.199999999997</v>
      </c>
      <c r="J78" s="1">
        <f t="shared" ref="J78:M78" si="91">J72</f>
        <v>0</v>
      </c>
      <c r="K78" s="1">
        <f t="shared" si="91"/>
        <v>0</v>
      </c>
      <c r="L78" s="1">
        <f t="shared" si="91"/>
        <v>0</v>
      </c>
      <c r="M78" s="1">
        <f t="shared" si="91"/>
        <v>0</v>
      </c>
    </row>
    <row r="79" spans="1:13" ht="25.5" x14ac:dyDescent="0.25">
      <c r="A79" s="42"/>
      <c r="B79" s="11"/>
      <c r="C79" s="11"/>
      <c r="D79" s="5" t="s">
        <v>15</v>
      </c>
      <c r="E79" s="1">
        <f t="shared" si="88"/>
        <v>0</v>
      </c>
      <c r="F79" s="1">
        <v>0</v>
      </c>
      <c r="G79" s="1">
        <v>0</v>
      </c>
      <c r="H79" s="1">
        <v>0</v>
      </c>
      <c r="I79" s="1">
        <f>I73</f>
        <v>0</v>
      </c>
      <c r="J79" s="1">
        <f t="shared" ref="J79:M79" si="92">J73</f>
        <v>0</v>
      </c>
      <c r="K79" s="1">
        <f t="shared" si="92"/>
        <v>0</v>
      </c>
      <c r="L79" s="1">
        <f t="shared" si="92"/>
        <v>0</v>
      </c>
      <c r="M79" s="1">
        <f t="shared" si="92"/>
        <v>0</v>
      </c>
    </row>
    <row r="80" spans="1:13" x14ac:dyDescent="0.25">
      <c r="A80" s="9"/>
      <c r="B80" s="9" t="s">
        <v>21</v>
      </c>
      <c r="C80" s="9"/>
      <c r="D80" s="5" t="s">
        <v>14</v>
      </c>
      <c r="E80" s="1">
        <f>SUM(F80:M80)</f>
        <v>87808.6</v>
      </c>
      <c r="F80" s="1">
        <f t="shared" ref="F80:M80" si="93">F81+F82</f>
        <v>3434</v>
      </c>
      <c r="G80" s="1">
        <f t="shared" si="93"/>
        <v>3000</v>
      </c>
      <c r="H80" s="1">
        <f t="shared" si="93"/>
        <v>8154.2</v>
      </c>
      <c r="I80" s="1">
        <f t="shared" si="93"/>
        <v>46930.299999999996</v>
      </c>
      <c r="J80" s="1">
        <f t="shared" si="93"/>
        <v>9522.1</v>
      </c>
      <c r="K80" s="1">
        <f t="shared" si="93"/>
        <v>5812.8</v>
      </c>
      <c r="L80" s="1">
        <f t="shared" si="93"/>
        <v>10955.2</v>
      </c>
      <c r="M80" s="1">
        <f t="shared" si="93"/>
        <v>0</v>
      </c>
    </row>
    <row r="81" spans="1:13" ht="25.5" x14ac:dyDescent="0.25">
      <c r="A81" s="10"/>
      <c r="B81" s="10"/>
      <c r="C81" s="10"/>
      <c r="D81" s="5" t="s">
        <v>29</v>
      </c>
      <c r="E81" s="1">
        <f t="shared" si="88"/>
        <v>37442.199999999997</v>
      </c>
      <c r="F81" s="1">
        <f t="shared" ref="F81:M82" si="94">F68+F78</f>
        <v>0</v>
      </c>
      <c r="G81" s="1">
        <f t="shared" si="94"/>
        <v>0</v>
      </c>
      <c r="H81" s="1">
        <f t="shared" si="94"/>
        <v>0</v>
      </c>
      <c r="I81" s="1">
        <f t="shared" si="94"/>
        <v>37442.199999999997</v>
      </c>
      <c r="J81" s="1">
        <f t="shared" si="94"/>
        <v>0</v>
      </c>
      <c r="K81" s="1">
        <f t="shared" si="94"/>
        <v>0</v>
      </c>
      <c r="L81" s="1">
        <f t="shared" si="94"/>
        <v>0</v>
      </c>
      <c r="M81" s="1">
        <f t="shared" si="94"/>
        <v>0</v>
      </c>
    </row>
    <row r="82" spans="1:13" ht="25.5" x14ac:dyDescent="0.25">
      <c r="A82" s="11"/>
      <c r="B82" s="11"/>
      <c r="C82" s="11"/>
      <c r="D82" s="5" t="s">
        <v>15</v>
      </c>
      <c r="E82" s="1">
        <f t="shared" si="88"/>
        <v>50366.400000000009</v>
      </c>
      <c r="F82" s="1">
        <f t="shared" si="94"/>
        <v>3434</v>
      </c>
      <c r="G82" s="1">
        <f t="shared" si="94"/>
        <v>3000</v>
      </c>
      <c r="H82" s="1">
        <f t="shared" si="94"/>
        <v>8154.2</v>
      </c>
      <c r="I82" s="1">
        <f t="shared" si="94"/>
        <v>9488.1</v>
      </c>
      <c r="J82" s="1">
        <f t="shared" si="94"/>
        <v>9522.1</v>
      </c>
      <c r="K82" s="1">
        <f t="shared" si="94"/>
        <v>5812.8</v>
      </c>
      <c r="L82" s="1">
        <f t="shared" si="94"/>
        <v>10955.2</v>
      </c>
      <c r="M82" s="1">
        <f t="shared" si="94"/>
        <v>0</v>
      </c>
    </row>
    <row r="83" spans="1:13" x14ac:dyDescent="0.25">
      <c r="A83" s="9"/>
      <c r="B83" s="9" t="s">
        <v>38</v>
      </c>
      <c r="C83" s="9"/>
      <c r="D83" s="5" t="s">
        <v>14</v>
      </c>
      <c r="E83" s="1">
        <f>SUM(F83:M83)</f>
        <v>87808.6</v>
      </c>
      <c r="F83" s="1">
        <f t="shared" ref="F83:M83" si="95">F84+F85</f>
        <v>3434</v>
      </c>
      <c r="G83" s="1">
        <f t="shared" si="95"/>
        <v>3000</v>
      </c>
      <c r="H83" s="1">
        <f t="shared" si="95"/>
        <v>8154.2</v>
      </c>
      <c r="I83" s="1">
        <f t="shared" si="95"/>
        <v>46930.299999999996</v>
      </c>
      <c r="J83" s="1">
        <f t="shared" si="95"/>
        <v>9522.1</v>
      </c>
      <c r="K83" s="1">
        <f t="shared" si="95"/>
        <v>5812.8</v>
      </c>
      <c r="L83" s="1">
        <f t="shared" si="95"/>
        <v>10955.2</v>
      </c>
      <c r="M83" s="1">
        <f t="shared" si="95"/>
        <v>0</v>
      </c>
    </row>
    <row r="84" spans="1:13" ht="25.5" x14ac:dyDescent="0.25">
      <c r="A84" s="10"/>
      <c r="B84" s="10"/>
      <c r="C84" s="10"/>
      <c r="D84" s="5" t="s">
        <v>29</v>
      </c>
      <c r="E84" s="1">
        <f t="shared" si="88"/>
        <v>37442.199999999997</v>
      </c>
      <c r="F84" s="1">
        <f>F81</f>
        <v>0</v>
      </c>
      <c r="G84" s="1">
        <f t="shared" ref="G84:M84" si="96">G81</f>
        <v>0</v>
      </c>
      <c r="H84" s="1">
        <f t="shared" si="96"/>
        <v>0</v>
      </c>
      <c r="I84" s="1">
        <f t="shared" si="96"/>
        <v>37442.199999999997</v>
      </c>
      <c r="J84" s="1">
        <f t="shared" si="96"/>
        <v>0</v>
      </c>
      <c r="K84" s="1">
        <f t="shared" si="96"/>
        <v>0</v>
      </c>
      <c r="L84" s="1">
        <f t="shared" si="96"/>
        <v>0</v>
      </c>
      <c r="M84" s="1">
        <f t="shared" si="96"/>
        <v>0</v>
      </c>
    </row>
    <row r="85" spans="1:13" ht="25.5" x14ac:dyDescent="0.25">
      <c r="A85" s="11"/>
      <c r="B85" s="11"/>
      <c r="C85" s="11"/>
      <c r="D85" s="5" t="s">
        <v>15</v>
      </c>
      <c r="E85" s="1">
        <f t="shared" si="88"/>
        <v>50366.400000000009</v>
      </c>
      <c r="F85" s="1">
        <f>F82</f>
        <v>3434</v>
      </c>
      <c r="G85" s="1">
        <f t="shared" ref="G85:M85" si="97">G82</f>
        <v>3000</v>
      </c>
      <c r="H85" s="1">
        <f t="shared" si="97"/>
        <v>8154.2</v>
      </c>
      <c r="I85" s="1">
        <f t="shared" si="97"/>
        <v>9488.1</v>
      </c>
      <c r="J85" s="1">
        <f t="shared" si="97"/>
        <v>9522.1</v>
      </c>
      <c r="K85" s="1">
        <f t="shared" si="97"/>
        <v>5812.8</v>
      </c>
      <c r="L85" s="1">
        <f t="shared" si="97"/>
        <v>10955.2</v>
      </c>
      <c r="M85" s="1">
        <f t="shared" si="97"/>
        <v>0</v>
      </c>
    </row>
    <row r="86" spans="1:13" x14ac:dyDescent="0.25">
      <c r="A86" s="23" t="s">
        <v>42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16" t="s">
        <v>80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x14ac:dyDescent="0.25">
      <c r="A88" s="16" t="s">
        <v>48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x14ac:dyDescent="0.25">
      <c r="A89" s="21" t="s">
        <v>82</v>
      </c>
      <c r="B89" s="23" t="s">
        <v>43</v>
      </c>
      <c r="C89" s="23" t="s">
        <v>13</v>
      </c>
      <c r="D89" s="5" t="s">
        <v>14</v>
      </c>
      <c r="E89" s="1">
        <f t="shared" ref="E89:E103" si="98">SUM(F89:M89)</f>
        <v>7039.2000000000007</v>
      </c>
      <c r="F89" s="1">
        <f>F90+F91</f>
        <v>536.70000000000005</v>
      </c>
      <c r="G89" s="1">
        <f t="shared" ref="G89" si="99">G90+G91</f>
        <v>505.7</v>
      </c>
      <c r="H89" s="1">
        <f t="shared" ref="H89" si="100">H90+H91</f>
        <v>685.2</v>
      </c>
      <c r="I89" s="1">
        <f t="shared" ref="I89" si="101">I90+I91</f>
        <v>540.6</v>
      </c>
      <c r="J89" s="1">
        <f t="shared" ref="J89" si="102">J90+J91</f>
        <v>583.6</v>
      </c>
      <c r="K89" s="1">
        <f t="shared" ref="K89" si="103">K90+K91</f>
        <v>606.9</v>
      </c>
      <c r="L89" s="1">
        <f t="shared" ref="L89" si="104">L90+L91</f>
        <v>632</v>
      </c>
      <c r="M89" s="1">
        <f t="shared" ref="M89" si="105">M90+M91</f>
        <v>2948.5</v>
      </c>
    </row>
    <row r="90" spans="1:13" ht="25.5" x14ac:dyDescent="0.25">
      <c r="A90" s="21"/>
      <c r="B90" s="23"/>
      <c r="C90" s="23"/>
      <c r="D90" s="5" t="s">
        <v>29</v>
      </c>
      <c r="E90" s="1">
        <f t="shared" si="98"/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</row>
    <row r="91" spans="1:13" ht="25.5" x14ac:dyDescent="0.25">
      <c r="A91" s="21"/>
      <c r="B91" s="23"/>
      <c r="C91" s="23"/>
      <c r="D91" s="5" t="s">
        <v>15</v>
      </c>
      <c r="E91" s="1">
        <f t="shared" si="98"/>
        <v>7039.2000000000007</v>
      </c>
      <c r="F91" s="1">
        <v>536.70000000000005</v>
      </c>
      <c r="G91" s="1">
        <v>505.7</v>
      </c>
      <c r="H91" s="1">
        <v>685.2</v>
      </c>
      <c r="I91" s="1">
        <v>540.6</v>
      </c>
      <c r="J91" s="1">
        <v>583.6</v>
      </c>
      <c r="K91" s="1">
        <v>606.9</v>
      </c>
      <c r="L91" s="1">
        <v>632</v>
      </c>
      <c r="M91" s="1">
        <v>2948.5</v>
      </c>
    </row>
    <row r="92" spans="1:13" x14ac:dyDescent="0.25">
      <c r="A92" s="21" t="s">
        <v>83</v>
      </c>
      <c r="B92" s="23" t="s">
        <v>50</v>
      </c>
      <c r="C92" s="23" t="s">
        <v>13</v>
      </c>
      <c r="D92" s="5" t="s">
        <v>14</v>
      </c>
      <c r="E92" s="1">
        <f t="shared" si="98"/>
        <v>3338.7</v>
      </c>
      <c r="F92" s="1">
        <f>F93+F94</f>
        <v>504.9</v>
      </c>
      <c r="G92" s="1">
        <f t="shared" ref="G92:M92" si="106">G93+G94</f>
        <v>600</v>
      </c>
      <c r="H92" s="1">
        <f t="shared" si="106"/>
        <v>148.6</v>
      </c>
      <c r="I92" s="1">
        <f t="shared" si="106"/>
        <v>485.2</v>
      </c>
      <c r="J92" s="1">
        <f t="shared" si="106"/>
        <v>400</v>
      </c>
      <c r="K92" s="1">
        <f t="shared" si="106"/>
        <v>600</v>
      </c>
      <c r="L92" s="1">
        <f t="shared" si="106"/>
        <v>600</v>
      </c>
      <c r="M92" s="1">
        <f t="shared" si="106"/>
        <v>0</v>
      </c>
    </row>
    <row r="93" spans="1:13" ht="25.5" x14ac:dyDescent="0.25">
      <c r="A93" s="21"/>
      <c r="B93" s="23"/>
      <c r="C93" s="23"/>
      <c r="D93" s="5" t="s">
        <v>29</v>
      </c>
      <c r="E93" s="1">
        <f t="shared" si="98"/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</row>
    <row r="94" spans="1:13" ht="25.5" x14ac:dyDescent="0.25">
      <c r="A94" s="21"/>
      <c r="B94" s="23"/>
      <c r="C94" s="23"/>
      <c r="D94" s="5" t="s">
        <v>15</v>
      </c>
      <c r="E94" s="1">
        <f t="shared" si="98"/>
        <v>3338.7</v>
      </c>
      <c r="F94" s="1">
        <v>504.9</v>
      </c>
      <c r="G94" s="1">
        <v>600</v>
      </c>
      <c r="H94" s="1">
        <v>148.6</v>
      </c>
      <c r="I94" s="1">
        <v>485.2</v>
      </c>
      <c r="J94" s="1">
        <v>400</v>
      </c>
      <c r="K94" s="1">
        <v>600</v>
      </c>
      <c r="L94" s="1">
        <v>600</v>
      </c>
      <c r="M94" s="1">
        <v>0</v>
      </c>
    </row>
    <row r="95" spans="1:13" x14ac:dyDescent="0.25">
      <c r="A95" s="21" t="s">
        <v>84</v>
      </c>
      <c r="B95" s="23" t="s">
        <v>52</v>
      </c>
      <c r="C95" s="23" t="s">
        <v>13</v>
      </c>
      <c r="D95" s="5" t="s">
        <v>14</v>
      </c>
      <c r="E95" s="1">
        <f t="shared" si="98"/>
        <v>166</v>
      </c>
      <c r="F95" s="1">
        <f>F96+F97</f>
        <v>166</v>
      </c>
      <c r="G95" s="1">
        <f t="shared" ref="G95:M95" si="107">G96+G97</f>
        <v>0</v>
      </c>
      <c r="H95" s="1">
        <f t="shared" si="107"/>
        <v>0</v>
      </c>
      <c r="I95" s="1">
        <f t="shared" si="107"/>
        <v>0</v>
      </c>
      <c r="J95" s="1">
        <f t="shared" si="107"/>
        <v>0</v>
      </c>
      <c r="K95" s="1">
        <f t="shared" si="107"/>
        <v>0</v>
      </c>
      <c r="L95" s="1">
        <f t="shared" si="107"/>
        <v>0</v>
      </c>
      <c r="M95" s="1">
        <f t="shared" si="107"/>
        <v>0</v>
      </c>
    </row>
    <row r="96" spans="1:13" ht="25.5" x14ac:dyDescent="0.25">
      <c r="A96" s="21"/>
      <c r="B96" s="23"/>
      <c r="C96" s="23"/>
      <c r="D96" s="5" t="s">
        <v>29</v>
      </c>
      <c r="E96" s="1">
        <f t="shared" si="98"/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</row>
    <row r="97" spans="1:13" ht="25.5" x14ac:dyDescent="0.25">
      <c r="A97" s="21"/>
      <c r="B97" s="23"/>
      <c r="C97" s="23"/>
      <c r="D97" s="5" t="s">
        <v>15</v>
      </c>
      <c r="E97" s="1">
        <f t="shared" si="98"/>
        <v>166</v>
      </c>
      <c r="F97" s="1">
        <v>166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</row>
    <row r="98" spans="1:13" x14ac:dyDescent="0.25">
      <c r="A98" s="23"/>
      <c r="B98" s="23" t="s">
        <v>22</v>
      </c>
      <c r="C98" s="21"/>
      <c r="D98" s="5" t="s">
        <v>14</v>
      </c>
      <c r="E98" s="1">
        <f t="shared" si="98"/>
        <v>10543.900000000001</v>
      </c>
      <c r="F98" s="1">
        <f>F100</f>
        <v>1207.5999999999999</v>
      </c>
      <c r="G98" s="1">
        <f t="shared" ref="G98" si="108">G100</f>
        <v>1105.7</v>
      </c>
      <c r="H98" s="1">
        <f t="shared" ref="H98" si="109">H100</f>
        <v>833.80000000000007</v>
      </c>
      <c r="I98" s="1">
        <f t="shared" ref="I98" si="110">I100</f>
        <v>1025.8</v>
      </c>
      <c r="J98" s="1">
        <f t="shared" ref="J98" si="111">J100</f>
        <v>983.6</v>
      </c>
      <c r="K98" s="1">
        <f t="shared" ref="K98" si="112">K100</f>
        <v>1206.9000000000001</v>
      </c>
      <c r="L98" s="1">
        <f t="shared" ref="L98" si="113">L100</f>
        <v>1232</v>
      </c>
      <c r="M98" s="1">
        <f t="shared" ref="M98" si="114">M100</f>
        <v>2948.5</v>
      </c>
    </row>
    <row r="99" spans="1:13" ht="25.5" x14ac:dyDescent="0.25">
      <c r="A99" s="23"/>
      <c r="B99" s="23"/>
      <c r="C99" s="21"/>
      <c r="D99" s="5" t="s">
        <v>29</v>
      </c>
      <c r="E99" s="1">
        <f t="shared" si="98"/>
        <v>0</v>
      </c>
      <c r="F99" s="1">
        <f>F90+F93+F96</f>
        <v>0</v>
      </c>
      <c r="G99" s="1">
        <f t="shared" ref="G99:M99" si="115">G90+G93+G96</f>
        <v>0</v>
      </c>
      <c r="H99" s="1">
        <f t="shared" si="115"/>
        <v>0</v>
      </c>
      <c r="I99" s="1">
        <f t="shared" si="115"/>
        <v>0</v>
      </c>
      <c r="J99" s="1">
        <f t="shared" si="115"/>
        <v>0</v>
      </c>
      <c r="K99" s="1">
        <f t="shared" si="115"/>
        <v>0</v>
      </c>
      <c r="L99" s="1">
        <f t="shared" si="115"/>
        <v>0</v>
      </c>
      <c r="M99" s="1">
        <f t="shared" si="115"/>
        <v>0</v>
      </c>
    </row>
    <row r="100" spans="1:13" ht="25.5" x14ac:dyDescent="0.25">
      <c r="A100" s="23"/>
      <c r="B100" s="23"/>
      <c r="C100" s="21"/>
      <c r="D100" s="5" t="s">
        <v>15</v>
      </c>
      <c r="E100" s="1">
        <f t="shared" si="98"/>
        <v>10543.900000000001</v>
      </c>
      <c r="F100" s="1">
        <f>F91+F94+F97</f>
        <v>1207.5999999999999</v>
      </c>
      <c r="G100" s="1">
        <f t="shared" ref="G100:M100" si="116">G91+G94+G97</f>
        <v>1105.7</v>
      </c>
      <c r="H100" s="1">
        <f t="shared" si="116"/>
        <v>833.80000000000007</v>
      </c>
      <c r="I100" s="1">
        <f t="shared" si="116"/>
        <v>1025.8</v>
      </c>
      <c r="J100" s="1">
        <f t="shared" si="116"/>
        <v>983.6</v>
      </c>
      <c r="K100" s="1">
        <f t="shared" si="116"/>
        <v>1206.9000000000001</v>
      </c>
      <c r="L100" s="1">
        <f t="shared" si="116"/>
        <v>1232</v>
      </c>
      <c r="M100" s="1">
        <f t="shared" si="116"/>
        <v>2948.5</v>
      </c>
    </row>
    <row r="101" spans="1:13" x14ac:dyDescent="0.25">
      <c r="A101" s="23"/>
      <c r="B101" s="23" t="s">
        <v>18</v>
      </c>
      <c r="C101" s="9"/>
      <c r="D101" s="5" t="s">
        <v>14</v>
      </c>
      <c r="E101" s="1">
        <f t="shared" si="98"/>
        <v>10543.900000000001</v>
      </c>
      <c r="F101" s="1">
        <f>F103</f>
        <v>1207.5999999999999</v>
      </c>
      <c r="G101" s="1">
        <f t="shared" ref="G101" si="117">G103</f>
        <v>1105.7</v>
      </c>
      <c r="H101" s="1">
        <f t="shared" ref="H101" si="118">H103</f>
        <v>833.80000000000007</v>
      </c>
      <c r="I101" s="1">
        <f t="shared" ref="I101" si="119">I103</f>
        <v>1025.8</v>
      </c>
      <c r="J101" s="1">
        <f t="shared" ref="J101" si="120">J103</f>
        <v>983.6</v>
      </c>
      <c r="K101" s="1">
        <f t="shared" ref="K101" si="121">K103</f>
        <v>1206.9000000000001</v>
      </c>
      <c r="L101" s="1">
        <f t="shared" ref="L101" si="122">L103</f>
        <v>1232</v>
      </c>
      <c r="M101" s="1">
        <f t="shared" ref="M101" si="123">M103</f>
        <v>2948.5</v>
      </c>
    </row>
    <row r="102" spans="1:13" ht="25.5" x14ac:dyDescent="0.25">
      <c r="A102" s="23"/>
      <c r="B102" s="23"/>
      <c r="C102" s="10"/>
      <c r="D102" s="5" t="s">
        <v>29</v>
      </c>
      <c r="E102" s="1">
        <f t="shared" si="98"/>
        <v>0</v>
      </c>
      <c r="F102" s="1">
        <f>F99</f>
        <v>0</v>
      </c>
      <c r="G102" s="1">
        <f t="shared" ref="G102:M102" si="124">G99</f>
        <v>0</v>
      </c>
      <c r="H102" s="1">
        <f t="shared" si="124"/>
        <v>0</v>
      </c>
      <c r="I102" s="1">
        <f t="shared" si="124"/>
        <v>0</v>
      </c>
      <c r="J102" s="1">
        <f t="shared" si="124"/>
        <v>0</v>
      </c>
      <c r="K102" s="1">
        <f t="shared" si="124"/>
        <v>0</v>
      </c>
      <c r="L102" s="1">
        <f t="shared" si="124"/>
        <v>0</v>
      </c>
      <c r="M102" s="1">
        <f t="shared" si="124"/>
        <v>0</v>
      </c>
    </row>
    <row r="103" spans="1:13" ht="25.5" x14ac:dyDescent="0.25">
      <c r="A103" s="23"/>
      <c r="B103" s="23"/>
      <c r="C103" s="15"/>
      <c r="D103" s="5" t="s">
        <v>15</v>
      </c>
      <c r="E103" s="1">
        <f t="shared" si="98"/>
        <v>10543.900000000001</v>
      </c>
      <c r="F103" s="1">
        <f>F100</f>
        <v>1207.5999999999999</v>
      </c>
      <c r="G103" s="1">
        <f t="shared" ref="G103:M103" si="125">G100</f>
        <v>1105.7</v>
      </c>
      <c r="H103" s="1">
        <f t="shared" si="125"/>
        <v>833.80000000000007</v>
      </c>
      <c r="I103" s="1">
        <f t="shared" si="125"/>
        <v>1025.8</v>
      </c>
      <c r="J103" s="1">
        <f t="shared" si="125"/>
        <v>983.6</v>
      </c>
      <c r="K103" s="1">
        <f t="shared" si="125"/>
        <v>1206.9000000000001</v>
      </c>
      <c r="L103" s="1">
        <f t="shared" si="125"/>
        <v>1232</v>
      </c>
      <c r="M103" s="1">
        <f t="shared" si="125"/>
        <v>2948.5</v>
      </c>
    </row>
    <row r="104" spans="1:13" x14ac:dyDescent="0.25">
      <c r="A104" s="16" t="s">
        <v>46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25">
      <c r="A105" s="16" t="s">
        <v>81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25">
      <c r="A106" s="8" t="s">
        <v>85</v>
      </c>
      <c r="B106" s="23" t="s">
        <v>47</v>
      </c>
      <c r="C106" s="23" t="s">
        <v>13</v>
      </c>
      <c r="D106" s="5" t="s">
        <v>14</v>
      </c>
      <c r="E106" s="1">
        <f t="shared" ref="E106:E133" si="126">SUM(F106:M106)</f>
        <v>297</v>
      </c>
      <c r="F106" s="1">
        <f>F107+F108</f>
        <v>0</v>
      </c>
      <c r="G106" s="1">
        <f t="shared" ref="G106" si="127">G107+G108</f>
        <v>0</v>
      </c>
      <c r="H106" s="1">
        <f t="shared" ref="H106" si="128">H107+H108</f>
        <v>61</v>
      </c>
      <c r="I106" s="1">
        <f t="shared" ref="I106" si="129">I107+I108</f>
        <v>59</v>
      </c>
      <c r="J106" s="1">
        <f t="shared" ref="J106" si="130">J107+J108</f>
        <v>59</v>
      </c>
      <c r="K106" s="1">
        <f t="shared" ref="K106" si="131">K107+K108</f>
        <v>59</v>
      </c>
      <c r="L106" s="1">
        <f t="shared" ref="L106" si="132">L107+L108</f>
        <v>59</v>
      </c>
      <c r="M106" s="1">
        <f t="shared" ref="M106" si="133">M107+M108</f>
        <v>0</v>
      </c>
    </row>
    <row r="107" spans="1:13" ht="25.5" x14ac:dyDescent="0.25">
      <c r="A107" s="8"/>
      <c r="B107" s="23"/>
      <c r="C107" s="23"/>
      <c r="D107" s="5" t="s">
        <v>29</v>
      </c>
      <c r="E107" s="1">
        <f t="shared" si="126"/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</row>
    <row r="108" spans="1:13" ht="25.5" x14ac:dyDescent="0.25">
      <c r="A108" s="8"/>
      <c r="B108" s="23"/>
      <c r="C108" s="23"/>
      <c r="D108" s="5" t="s">
        <v>15</v>
      </c>
      <c r="E108" s="1">
        <f t="shared" si="126"/>
        <v>297</v>
      </c>
      <c r="F108" s="1">
        <v>0</v>
      </c>
      <c r="G108" s="1">
        <v>0</v>
      </c>
      <c r="H108" s="1">
        <v>61</v>
      </c>
      <c r="I108" s="1">
        <v>59</v>
      </c>
      <c r="J108" s="1">
        <v>59</v>
      </c>
      <c r="K108" s="1">
        <v>59</v>
      </c>
      <c r="L108" s="1">
        <v>59</v>
      </c>
      <c r="M108" s="1">
        <v>0</v>
      </c>
    </row>
    <row r="109" spans="1:13" x14ac:dyDescent="0.25">
      <c r="A109" s="8" t="s">
        <v>86</v>
      </c>
      <c r="B109" s="23" t="s">
        <v>53</v>
      </c>
      <c r="C109" s="23" t="s">
        <v>13</v>
      </c>
      <c r="D109" s="5" t="s">
        <v>14</v>
      </c>
      <c r="E109" s="1">
        <f t="shared" si="126"/>
        <v>760</v>
      </c>
      <c r="F109" s="1">
        <f>F110+F111</f>
        <v>0</v>
      </c>
      <c r="G109" s="1">
        <f t="shared" ref="G109:M109" si="134">G110+G111</f>
        <v>760</v>
      </c>
      <c r="H109" s="1">
        <f t="shared" si="134"/>
        <v>0</v>
      </c>
      <c r="I109" s="1">
        <f t="shared" si="134"/>
        <v>0</v>
      </c>
      <c r="J109" s="1">
        <f t="shared" si="134"/>
        <v>0</v>
      </c>
      <c r="K109" s="1">
        <f t="shared" si="134"/>
        <v>0</v>
      </c>
      <c r="L109" s="1">
        <f t="shared" si="134"/>
        <v>0</v>
      </c>
      <c r="M109" s="1">
        <f t="shared" si="134"/>
        <v>0</v>
      </c>
    </row>
    <row r="110" spans="1:13" ht="25.5" x14ac:dyDescent="0.25">
      <c r="A110" s="8"/>
      <c r="B110" s="23"/>
      <c r="C110" s="23"/>
      <c r="D110" s="5" t="s">
        <v>29</v>
      </c>
      <c r="E110" s="1">
        <f t="shared" si="126"/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</row>
    <row r="111" spans="1:13" ht="25.5" x14ac:dyDescent="0.25">
      <c r="A111" s="8"/>
      <c r="B111" s="23"/>
      <c r="C111" s="23"/>
      <c r="D111" s="5" t="s">
        <v>15</v>
      </c>
      <c r="E111" s="1">
        <f t="shared" si="126"/>
        <v>760</v>
      </c>
      <c r="F111" s="1">
        <v>0</v>
      </c>
      <c r="G111" s="1">
        <v>760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</row>
    <row r="112" spans="1:13" x14ac:dyDescent="0.25">
      <c r="A112" s="8" t="s">
        <v>87</v>
      </c>
      <c r="B112" s="23" t="s">
        <v>56</v>
      </c>
      <c r="C112" s="23" t="s">
        <v>13</v>
      </c>
      <c r="D112" s="5" t="s">
        <v>14</v>
      </c>
      <c r="E112" s="1">
        <f t="shared" ref="E112:E120" si="135">SUM(F112:M112)</f>
        <v>261</v>
      </c>
      <c r="F112" s="1">
        <f>F113+F114</f>
        <v>0</v>
      </c>
      <c r="G112" s="1">
        <f t="shared" ref="G112:M112" si="136">G113+G114</f>
        <v>0</v>
      </c>
      <c r="H112" s="1">
        <f t="shared" si="136"/>
        <v>53</v>
      </c>
      <c r="I112" s="1">
        <f t="shared" si="136"/>
        <v>52</v>
      </c>
      <c r="J112" s="1">
        <v>52</v>
      </c>
      <c r="K112" s="1">
        <v>52</v>
      </c>
      <c r="L112" s="1">
        <v>52</v>
      </c>
      <c r="M112" s="1">
        <f t="shared" si="136"/>
        <v>0</v>
      </c>
    </row>
    <row r="113" spans="1:13" ht="25.5" x14ac:dyDescent="0.25">
      <c r="A113" s="8"/>
      <c r="B113" s="23"/>
      <c r="C113" s="23"/>
      <c r="D113" s="5" t="s">
        <v>29</v>
      </c>
      <c r="E113" s="1">
        <f t="shared" si="135"/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</row>
    <row r="114" spans="1:13" ht="25.5" x14ac:dyDescent="0.25">
      <c r="A114" s="8"/>
      <c r="B114" s="23"/>
      <c r="C114" s="23"/>
      <c r="D114" s="5" t="s">
        <v>15</v>
      </c>
      <c r="E114" s="1">
        <f t="shared" si="135"/>
        <v>261</v>
      </c>
      <c r="F114" s="1">
        <v>0</v>
      </c>
      <c r="G114" s="1">
        <v>0</v>
      </c>
      <c r="H114" s="1">
        <v>53</v>
      </c>
      <c r="I114" s="1">
        <v>52</v>
      </c>
      <c r="J114" s="1">
        <v>52</v>
      </c>
      <c r="K114" s="1">
        <v>52</v>
      </c>
      <c r="L114" s="1">
        <v>52</v>
      </c>
      <c r="M114" s="1">
        <v>0</v>
      </c>
    </row>
    <row r="115" spans="1:13" x14ac:dyDescent="0.25">
      <c r="A115" s="8" t="s">
        <v>88</v>
      </c>
      <c r="B115" s="23" t="s">
        <v>57</v>
      </c>
      <c r="C115" s="23" t="s">
        <v>13</v>
      </c>
      <c r="D115" s="5" t="s">
        <v>14</v>
      </c>
      <c r="E115" s="1">
        <f t="shared" si="135"/>
        <v>194</v>
      </c>
      <c r="F115" s="1">
        <f>F116+F117</f>
        <v>0</v>
      </c>
      <c r="G115" s="1">
        <f t="shared" ref="G115:M115" si="137">G116+G117</f>
        <v>0</v>
      </c>
      <c r="H115" s="1">
        <f t="shared" si="137"/>
        <v>39</v>
      </c>
      <c r="I115" s="1">
        <f t="shared" si="137"/>
        <v>38</v>
      </c>
      <c r="J115" s="1">
        <f t="shared" si="137"/>
        <v>39</v>
      </c>
      <c r="K115" s="1">
        <f t="shared" si="137"/>
        <v>39</v>
      </c>
      <c r="L115" s="1">
        <f t="shared" si="137"/>
        <v>39</v>
      </c>
      <c r="M115" s="1">
        <f t="shared" si="137"/>
        <v>0</v>
      </c>
    </row>
    <row r="116" spans="1:13" ht="25.5" x14ac:dyDescent="0.25">
      <c r="A116" s="8"/>
      <c r="B116" s="23"/>
      <c r="C116" s="23"/>
      <c r="D116" s="5" t="s">
        <v>29</v>
      </c>
      <c r="E116" s="1">
        <f t="shared" si="135"/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</row>
    <row r="117" spans="1:13" ht="25.5" x14ac:dyDescent="0.25">
      <c r="A117" s="8"/>
      <c r="B117" s="23"/>
      <c r="C117" s="23"/>
      <c r="D117" s="5" t="s">
        <v>15</v>
      </c>
      <c r="E117" s="1">
        <f t="shared" si="135"/>
        <v>194</v>
      </c>
      <c r="F117" s="1">
        <v>0</v>
      </c>
      <c r="G117" s="1">
        <v>0</v>
      </c>
      <c r="H117" s="1">
        <v>39</v>
      </c>
      <c r="I117" s="1">
        <v>38</v>
      </c>
      <c r="J117" s="1">
        <v>39</v>
      </c>
      <c r="K117" s="1">
        <v>39</v>
      </c>
      <c r="L117" s="1">
        <v>39</v>
      </c>
      <c r="M117" s="1">
        <v>0</v>
      </c>
    </row>
    <row r="118" spans="1:13" x14ac:dyDescent="0.25">
      <c r="A118" s="23"/>
      <c r="B118" s="23" t="s">
        <v>20</v>
      </c>
      <c r="C118" s="9"/>
      <c r="D118" s="5" t="s">
        <v>14</v>
      </c>
      <c r="E118" s="1">
        <f t="shared" si="135"/>
        <v>1512</v>
      </c>
      <c r="F118" s="1">
        <f>F120</f>
        <v>0</v>
      </c>
      <c r="G118" s="1">
        <f t="shared" ref="G118:M118" si="138">G120</f>
        <v>760</v>
      </c>
      <c r="H118" s="1">
        <f t="shared" si="138"/>
        <v>153</v>
      </c>
      <c r="I118" s="1">
        <f t="shared" si="138"/>
        <v>149</v>
      </c>
      <c r="J118" s="1">
        <f t="shared" si="138"/>
        <v>150</v>
      </c>
      <c r="K118" s="1">
        <f t="shared" si="138"/>
        <v>150</v>
      </c>
      <c r="L118" s="1">
        <f t="shared" si="138"/>
        <v>150</v>
      </c>
      <c r="M118" s="1">
        <f t="shared" si="138"/>
        <v>0</v>
      </c>
    </row>
    <row r="119" spans="1:13" ht="25.5" x14ac:dyDescent="0.25">
      <c r="A119" s="23"/>
      <c r="B119" s="23"/>
      <c r="C119" s="10"/>
      <c r="D119" s="5" t="s">
        <v>29</v>
      </c>
      <c r="E119" s="1">
        <f t="shared" si="135"/>
        <v>0</v>
      </c>
      <c r="F119" s="1">
        <f>F107+F110+F113+F116</f>
        <v>0</v>
      </c>
      <c r="G119" s="1">
        <f t="shared" ref="G119:M119" si="139">G107+G110+G113+G116</f>
        <v>0</v>
      </c>
      <c r="H119" s="1">
        <f t="shared" si="139"/>
        <v>0</v>
      </c>
      <c r="I119" s="1">
        <f t="shared" si="139"/>
        <v>0</v>
      </c>
      <c r="J119" s="1">
        <f t="shared" si="139"/>
        <v>0</v>
      </c>
      <c r="K119" s="1">
        <f t="shared" si="139"/>
        <v>0</v>
      </c>
      <c r="L119" s="1">
        <f t="shared" si="139"/>
        <v>0</v>
      </c>
      <c r="M119" s="1">
        <f t="shared" si="139"/>
        <v>0</v>
      </c>
    </row>
    <row r="120" spans="1:13" ht="25.5" x14ac:dyDescent="0.25">
      <c r="A120" s="23"/>
      <c r="B120" s="23"/>
      <c r="C120" s="15"/>
      <c r="D120" s="5" t="s">
        <v>15</v>
      </c>
      <c r="E120" s="1">
        <f t="shared" si="135"/>
        <v>1512</v>
      </c>
      <c r="F120" s="1">
        <f>F108+F111+F114+F117</f>
        <v>0</v>
      </c>
      <c r="G120" s="1">
        <f t="shared" ref="G120:M120" si="140">G108+G111+G114+G117</f>
        <v>760</v>
      </c>
      <c r="H120" s="1">
        <f t="shared" si="140"/>
        <v>153</v>
      </c>
      <c r="I120" s="1">
        <f t="shared" si="140"/>
        <v>149</v>
      </c>
      <c r="J120" s="1">
        <f t="shared" si="140"/>
        <v>150</v>
      </c>
      <c r="K120" s="1">
        <f t="shared" si="140"/>
        <v>150</v>
      </c>
      <c r="L120" s="1">
        <f t="shared" si="140"/>
        <v>150</v>
      </c>
      <c r="M120" s="1">
        <f t="shared" si="140"/>
        <v>0</v>
      </c>
    </row>
    <row r="121" spans="1:13" x14ac:dyDescent="0.25">
      <c r="A121" s="16" t="s">
        <v>89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x14ac:dyDescent="0.25">
      <c r="A122" s="21" t="s">
        <v>67</v>
      </c>
      <c r="B122" s="23" t="s">
        <v>58</v>
      </c>
      <c r="C122" s="23" t="s">
        <v>13</v>
      </c>
      <c r="D122" s="5" t="s">
        <v>14</v>
      </c>
      <c r="E122" s="1">
        <f t="shared" ref="E122:E130" si="141">SUM(F122:M122)</f>
        <v>450</v>
      </c>
      <c r="F122" s="1">
        <f>F123+F124</f>
        <v>0</v>
      </c>
      <c r="G122" s="1">
        <f t="shared" ref="G122:M122" si="142">G123+G124</f>
        <v>0</v>
      </c>
      <c r="H122" s="1">
        <f t="shared" si="142"/>
        <v>450</v>
      </c>
      <c r="I122" s="1">
        <f t="shared" si="142"/>
        <v>0</v>
      </c>
      <c r="J122" s="1">
        <f t="shared" si="142"/>
        <v>0</v>
      </c>
      <c r="K122" s="1">
        <f t="shared" si="142"/>
        <v>0</v>
      </c>
      <c r="L122" s="1">
        <f t="shared" si="142"/>
        <v>0</v>
      </c>
      <c r="M122" s="1">
        <f t="shared" si="142"/>
        <v>0</v>
      </c>
    </row>
    <row r="123" spans="1:13" ht="25.5" x14ac:dyDescent="0.25">
      <c r="A123" s="21"/>
      <c r="B123" s="23"/>
      <c r="C123" s="23"/>
      <c r="D123" s="5" t="s">
        <v>29</v>
      </c>
      <c r="E123" s="1">
        <f t="shared" si="141"/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</row>
    <row r="124" spans="1:13" ht="25.5" x14ac:dyDescent="0.25">
      <c r="A124" s="21"/>
      <c r="B124" s="23"/>
      <c r="C124" s="23"/>
      <c r="D124" s="5" t="s">
        <v>15</v>
      </c>
      <c r="E124" s="1">
        <f t="shared" si="141"/>
        <v>450</v>
      </c>
      <c r="F124" s="1">
        <v>0</v>
      </c>
      <c r="G124" s="1">
        <v>0</v>
      </c>
      <c r="H124" s="1">
        <v>450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</row>
    <row r="125" spans="1:13" x14ac:dyDescent="0.25">
      <c r="A125" s="21" t="s">
        <v>67</v>
      </c>
      <c r="B125" s="23" t="s">
        <v>59</v>
      </c>
      <c r="C125" s="23" t="s">
        <v>13</v>
      </c>
      <c r="D125" s="5" t="s">
        <v>14</v>
      </c>
      <c r="E125" s="1">
        <f t="shared" si="141"/>
        <v>27.4</v>
      </c>
      <c r="F125" s="1">
        <f>F126+F127</f>
        <v>0</v>
      </c>
      <c r="G125" s="1">
        <f t="shared" ref="G125:M125" si="143">G126+G127</f>
        <v>0</v>
      </c>
      <c r="H125" s="1">
        <f t="shared" si="143"/>
        <v>27.4</v>
      </c>
      <c r="I125" s="1">
        <f t="shared" si="143"/>
        <v>0</v>
      </c>
      <c r="J125" s="1">
        <f t="shared" si="143"/>
        <v>0</v>
      </c>
      <c r="K125" s="1">
        <f t="shared" si="143"/>
        <v>0</v>
      </c>
      <c r="L125" s="1">
        <f t="shared" si="143"/>
        <v>0</v>
      </c>
      <c r="M125" s="1">
        <f t="shared" si="143"/>
        <v>0</v>
      </c>
    </row>
    <row r="126" spans="1:13" ht="25.5" x14ac:dyDescent="0.25">
      <c r="A126" s="21"/>
      <c r="B126" s="23"/>
      <c r="C126" s="23"/>
      <c r="D126" s="5" t="s">
        <v>29</v>
      </c>
      <c r="E126" s="1">
        <f t="shared" si="141"/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</row>
    <row r="127" spans="1:13" ht="25.5" x14ac:dyDescent="0.25">
      <c r="A127" s="21"/>
      <c r="B127" s="23"/>
      <c r="C127" s="23"/>
      <c r="D127" s="5" t="s">
        <v>15</v>
      </c>
      <c r="E127" s="1">
        <f t="shared" si="141"/>
        <v>27.4</v>
      </c>
      <c r="F127" s="1">
        <v>0</v>
      </c>
      <c r="G127" s="1">
        <v>0</v>
      </c>
      <c r="H127" s="1">
        <v>27.4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</row>
    <row r="128" spans="1:13" x14ac:dyDescent="0.25">
      <c r="A128" s="23"/>
      <c r="B128" s="23" t="s">
        <v>23</v>
      </c>
      <c r="C128" s="9"/>
      <c r="D128" s="5" t="s">
        <v>14</v>
      </c>
      <c r="E128" s="1">
        <f t="shared" si="141"/>
        <v>477.4</v>
      </c>
      <c r="F128" s="1">
        <f>F130</f>
        <v>0</v>
      </c>
      <c r="G128" s="1">
        <f t="shared" ref="G128:M128" si="144">G130</f>
        <v>0</v>
      </c>
      <c r="H128" s="1">
        <f t="shared" si="144"/>
        <v>477.4</v>
      </c>
      <c r="I128" s="1">
        <f t="shared" si="144"/>
        <v>0</v>
      </c>
      <c r="J128" s="1">
        <f t="shared" si="144"/>
        <v>0</v>
      </c>
      <c r="K128" s="1">
        <f t="shared" si="144"/>
        <v>0</v>
      </c>
      <c r="L128" s="1">
        <f t="shared" si="144"/>
        <v>0</v>
      </c>
      <c r="M128" s="1">
        <f t="shared" si="144"/>
        <v>0</v>
      </c>
    </row>
    <row r="129" spans="1:13" ht="25.5" x14ac:dyDescent="0.25">
      <c r="A129" s="23"/>
      <c r="B129" s="23"/>
      <c r="C129" s="10"/>
      <c r="D129" s="5" t="s">
        <v>29</v>
      </c>
      <c r="E129" s="1">
        <f t="shared" si="141"/>
        <v>0</v>
      </c>
      <c r="F129" s="1">
        <f>F123+F126</f>
        <v>0</v>
      </c>
      <c r="G129" s="1">
        <f t="shared" ref="G129:M129" si="145">G123+G126</f>
        <v>0</v>
      </c>
      <c r="H129" s="1">
        <f t="shared" si="145"/>
        <v>0</v>
      </c>
      <c r="I129" s="1">
        <f t="shared" si="145"/>
        <v>0</v>
      </c>
      <c r="J129" s="1">
        <f t="shared" si="145"/>
        <v>0</v>
      </c>
      <c r="K129" s="1">
        <f t="shared" si="145"/>
        <v>0</v>
      </c>
      <c r="L129" s="1">
        <f t="shared" si="145"/>
        <v>0</v>
      </c>
      <c r="M129" s="1">
        <f t="shared" si="145"/>
        <v>0</v>
      </c>
    </row>
    <row r="130" spans="1:13" ht="25.5" x14ac:dyDescent="0.25">
      <c r="A130" s="23"/>
      <c r="B130" s="23"/>
      <c r="C130" s="15"/>
      <c r="D130" s="5" t="s">
        <v>15</v>
      </c>
      <c r="E130" s="1">
        <f t="shared" si="141"/>
        <v>477.4</v>
      </c>
      <c r="F130" s="1">
        <f>F124+F127</f>
        <v>0</v>
      </c>
      <c r="G130" s="1">
        <f t="shared" ref="G130:M130" si="146">G124+G127</f>
        <v>0</v>
      </c>
      <c r="H130" s="1">
        <f t="shared" si="146"/>
        <v>477.4</v>
      </c>
      <c r="I130" s="1">
        <f t="shared" si="146"/>
        <v>0</v>
      </c>
      <c r="J130" s="1">
        <f t="shared" si="146"/>
        <v>0</v>
      </c>
      <c r="K130" s="1">
        <f t="shared" si="146"/>
        <v>0</v>
      </c>
      <c r="L130" s="1">
        <f t="shared" si="146"/>
        <v>0</v>
      </c>
      <c r="M130" s="1">
        <f t="shared" si="146"/>
        <v>0</v>
      </c>
    </row>
    <row r="131" spans="1:13" x14ac:dyDescent="0.25">
      <c r="A131" s="23"/>
      <c r="B131" s="23" t="s">
        <v>45</v>
      </c>
      <c r="C131" s="21"/>
      <c r="D131" s="5" t="s">
        <v>14</v>
      </c>
      <c r="E131" s="1">
        <f t="shared" si="126"/>
        <v>1989.4</v>
      </c>
      <c r="F131" s="1">
        <f>F133</f>
        <v>0</v>
      </c>
      <c r="G131" s="1">
        <f t="shared" ref="G131:M131" si="147">G133</f>
        <v>760</v>
      </c>
      <c r="H131" s="1">
        <f t="shared" si="147"/>
        <v>630.4</v>
      </c>
      <c r="I131" s="1">
        <f t="shared" si="147"/>
        <v>149</v>
      </c>
      <c r="J131" s="1">
        <f t="shared" si="147"/>
        <v>150</v>
      </c>
      <c r="K131" s="1">
        <f t="shared" si="147"/>
        <v>150</v>
      </c>
      <c r="L131" s="1">
        <f t="shared" si="147"/>
        <v>150</v>
      </c>
      <c r="M131" s="1">
        <f t="shared" si="147"/>
        <v>0</v>
      </c>
    </row>
    <row r="132" spans="1:13" ht="25.5" x14ac:dyDescent="0.25">
      <c r="A132" s="23"/>
      <c r="B132" s="23"/>
      <c r="C132" s="21"/>
      <c r="D132" s="5" t="s">
        <v>29</v>
      </c>
      <c r="E132" s="1">
        <f t="shared" si="126"/>
        <v>0</v>
      </c>
      <c r="F132" s="1">
        <f>F119+F129</f>
        <v>0</v>
      </c>
      <c r="G132" s="1">
        <f t="shared" ref="G132:M132" si="148">G119+G129</f>
        <v>0</v>
      </c>
      <c r="H132" s="1">
        <f t="shared" si="148"/>
        <v>0</v>
      </c>
      <c r="I132" s="1">
        <f t="shared" si="148"/>
        <v>0</v>
      </c>
      <c r="J132" s="1">
        <f t="shared" si="148"/>
        <v>0</v>
      </c>
      <c r="K132" s="1">
        <f t="shared" si="148"/>
        <v>0</v>
      </c>
      <c r="L132" s="1">
        <f t="shared" si="148"/>
        <v>0</v>
      </c>
      <c r="M132" s="1">
        <f t="shared" si="148"/>
        <v>0</v>
      </c>
    </row>
    <row r="133" spans="1:13" ht="25.5" x14ac:dyDescent="0.25">
      <c r="A133" s="23"/>
      <c r="B133" s="23"/>
      <c r="C133" s="21"/>
      <c r="D133" s="5" t="s">
        <v>15</v>
      </c>
      <c r="E133" s="1">
        <f t="shared" si="126"/>
        <v>1989.4</v>
      </c>
      <c r="F133" s="1">
        <f>F120+F130</f>
        <v>0</v>
      </c>
      <c r="G133" s="1">
        <f t="shared" ref="G133:M133" si="149">G120+G130</f>
        <v>760</v>
      </c>
      <c r="H133" s="1">
        <f t="shared" si="149"/>
        <v>630.4</v>
      </c>
      <c r="I133" s="1">
        <f t="shared" si="149"/>
        <v>149</v>
      </c>
      <c r="J133" s="1">
        <f t="shared" si="149"/>
        <v>150</v>
      </c>
      <c r="K133" s="1">
        <f t="shared" si="149"/>
        <v>150</v>
      </c>
      <c r="L133" s="1">
        <f t="shared" si="149"/>
        <v>150</v>
      </c>
      <c r="M133" s="1">
        <f t="shared" si="149"/>
        <v>0</v>
      </c>
    </row>
    <row r="134" spans="1:13" x14ac:dyDescent="0.25">
      <c r="A134" s="23"/>
      <c r="B134" s="23" t="s">
        <v>44</v>
      </c>
      <c r="C134" s="9"/>
      <c r="D134" s="5" t="s">
        <v>14</v>
      </c>
      <c r="E134" s="1">
        <f t="shared" ref="E134:E136" si="150">SUM(F134:M134)</f>
        <v>12533.3</v>
      </c>
      <c r="F134" s="1">
        <f>F136</f>
        <v>1207.5999999999999</v>
      </c>
      <c r="G134" s="1">
        <f t="shared" ref="G134:M134" si="151">G136</f>
        <v>1865.7</v>
      </c>
      <c r="H134" s="1">
        <f t="shared" si="151"/>
        <v>1464.2</v>
      </c>
      <c r="I134" s="1">
        <f t="shared" si="151"/>
        <v>1174.8</v>
      </c>
      <c r="J134" s="1">
        <f t="shared" si="151"/>
        <v>1133.5999999999999</v>
      </c>
      <c r="K134" s="1">
        <f t="shared" si="151"/>
        <v>1356.9</v>
      </c>
      <c r="L134" s="1">
        <f t="shared" si="151"/>
        <v>1382</v>
      </c>
      <c r="M134" s="1">
        <f t="shared" si="151"/>
        <v>2948.5</v>
      </c>
    </row>
    <row r="135" spans="1:13" ht="25.5" x14ac:dyDescent="0.25">
      <c r="A135" s="23"/>
      <c r="B135" s="23"/>
      <c r="C135" s="10"/>
      <c r="D135" s="5" t="s">
        <v>29</v>
      </c>
      <c r="E135" s="1">
        <f t="shared" si="150"/>
        <v>0</v>
      </c>
      <c r="F135" s="1">
        <f>F132+F102</f>
        <v>0</v>
      </c>
      <c r="G135" s="1">
        <f t="shared" ref="G135:M135" si="152">G132+G102</f>
        <v>0</v>
      </c>
      <c r="H135" s="1">
        <f t="shared" si="152"/>
        <v>0</v>
      </c>
      <c r="I135" s="1">
        <f t="shared" si="152"/>
        <v>0</v>
      </c>
      <c r="J135" s="1">
        <f t="shared" si="152"/>
        <v>0</v>
      </c>
      <c r="K135" s="1">
        <f t="shared" si="152"/>
        <v>0</v>
      </c>
      <c r="L135" s="1">
        <f t="shared" si="152"/>
        <v>0</v>
      </c>
      <c r="M135" s="1">
        <f t="shared" si="152"/>
        <v>0</v>
      </c>
    </row>
    <row r="136" spans="1:13" ht="25.5" x14ac:dyDescent="0.25">
      <c r="A136" s="23"/>
      <c r="B136" s="23"/>
      <c r="C136" s="15"/>
      <c r="D136" s="5" t="s">
        <v>15</v>
      </c>
      <c r="E136" s="1">
        <f t="shared" si="150"/>
        <v>12533.3</v>
      </c>
      <c r="F136" s="1">
        <f>F133+F103</f>
        <v>1207.5999999999999</v>
      </c>
      <c r="G136" s="1">
        <f t="shared" ref="G136:M136" si="153">G133+G103</f>
        <v>1865.7</v>
      </c>
      <c r="H136" s="1">
        <f t="shared" si="153"/>
        <v>1464.2</v>
      </c>
      <c r="I136" s="1">
        <f t="shared" si="153"/>
        <v>1174.8</v>
      </c>
      <c r="J136" s="1">
        <f t="shared" si="153"/>
        <v>1133.5999999999999</v>
      </c>
      <c r="K136" s="1">
        <f t="shared" si="153"/>
        <v>1356.9</v>
      </c>
      <c r="L136" s="1">
        <f t="shared" si="153"/>
        <v>1382</v>
      </c>
      <c r="M136" s="1">
        <f t="shared" si="153"/>
        <v>2948.5</v>
      </c>
    </row>
    <row r="137" spans="1:13" x14ac:dyDescent="0.25">
      <c r="A137" s="25" t="s">
        <v>26</v>
      </c>
      <c r="B137" s="26"/>
      <c r="C137" s="21"/>
      <c r="D137" s="5" t="s">
        <v>14</v>
      </c>
      <c r="E137" s="1">
        <f t="shared" ref="E137:E139" si="154">SUM(F137:M137)</f>
        <v>115414.5</v>
      </c>
      <c r="F137" s="1">
        <f>F139+F138</f>
        <v>5451.2999999999993</v>
      </c>
      <c r="G137" s="1">
        <f t="shared" ref="G137:M137" si="155">G139+G138</f>
        <v>5613.6</v>
      </c>
      <c r="H137" s="1">
        <f t="shared" si="155"/>
        <v>11282</v>
      </c>
      <c r="I137" s="1">
        <f t="shared" si="155"/>
        <v>49886.2</v>
      </c>
      <c r="J137" s="1">
        <f t="shared" si="155"/>
        <v>12443.800000000001</v>
      </c>
      <c r="K137" s="1">
        <f>K139+K138</f>
        <v>12579.9</v>
      </c>
      <c r="L137" s="1">
        <f t="shared" si="155"/>
        <v>12969.7</v>
      </c>
      <c r="M137" s="1">
        <f t="shared" si="155"/>
        <v>5188</v>
      </c>
    </row>
    <row r="138" spans="1:13" ht="25.5" x14ac:dyDescent="0.25">
      <c r="A138" s="27"/>
      <c r="B138" s="28"/>
      <c r="C138" s="21"/>
      <c r="D138" s="5" t="s">
        <v>29</v>
      </c>
      <c r="E138" s="1">
        <f t="shared" si="154"/>
        <v>41803.299999999996</v>
      </c>
      <c r="F138" s="1">
        <f t="shared" ref="F138:H138" si="156">F38+F53+F84+F135</f>
        <v>0</v>
      </c>
      <c r="G138" s="1">
        <f t="shared" si="156"/>
        <v>0</v>
      </c>
      <c r="H138" s="1">
        <f t="shared" si="156"/>
        <v>0</v>
      </c>
      <c r="I138" s="1">
        <f>I38+I53+I84+I135</f>
        <v>37442.199999999997</v>
      </c>
      <c r="J138" s="1">
        <f t="shared" ref="J138:M138" si="157">J38+J53+J84+J135</f>
        <v>0</v>
      </c>
      <c r="K138" s="1">
        <f t="shared" si="157"/>
        <v>4361.1000000000004</v>
      </c>
      <c r="L138" s="1">
        <f t="shared" si="157"/>
        <v>0</v>
      </c>
      <c r="M138" s="1">
        <f t="shared" si="157"/>
        <v>0</v>
      </c>
    </row>
    <row r="139" spans="1:13" ht="25.5" x14ac:dyDescent="0.25">
      <c r="A139" s="29"/>
      <c r="B139" s="30"/>
      <c r="C139" s="21"/>
      <c r="D139" s="5" t="s">
        <v>15</v>
      </c>
      <c r="E139" s="1">
        <f t="shared" si="154"/>
        <v>73611.199999999997</v>
      </c>
      <c r="F139" s="1">
        <f t="shared" ref="F139:H139" si="158">F39+F54+F85+F136</f>
        <v>5451.2999999999993</v>
      </c>
      <c r="G139" s="1">
        <f t="shared" si="158"/>
        <v>5613.6</v>
      </c>
      <c r="H139" s="1">
        <f t="shared" si="158"/>
        <v>11282</v>
      </c>
      <c r="I139" s="1">
        <f>I39+I54+I85+I136</f>
        <v>12444</v>
      </c>
      <c r="J139" s="1">
        <f t="shared" ref="J139:M139" si="159">J39+J54+J85+J136</f>
        <v>12443.800000000001</v>
      </c>
      <c r="K139" s="1">
        <f t="shared" si="159"/>
        <v>8218.7999999999993</v>
      </c>
      <c r="L139" s="1">
        <f t="shared" si="159"/>
        <v>12969.7</v>
      </c>
      <c r="M139" s="1">
        <f t="shared" si="159"/>
        <v>5188</v>
      </c>
    </row>
  </sheetData>
  <mergeCells count="140">
    <mergeCell ref="C83:C85"/>
    <mergeCell ref="B74:B76"/>
    <mergeCell ref="A74:A76"/>
    <mergeCell ref="C74:C76"/>
    <mergeCell ref="A40:M40"/>
    <mergeCell ref="A46:A48"/>
    <mergeCell ref="B46:B48"/>
    <mergeCell ref="C46:C48"/>
    <mergeCell ref="A41:M41"/>
    <mergeCell ref="A87:M87"/>
    <mergeCell ref="A88:M88"/>
    <mergeCell ref="C92:C94"/>
    <mergeCell ref="A70:M70"/>
    <mergeCell ref="A71:A73"/>
    <mergeCell ref="B71:B73"/>
    <mergeCell ref="C71:C73"/>
    <mergeCell ref="B67:B69"/>
    <mergeCell ref="C67:C69"/>
    <mergeCell ref="C89:C91"/>
    <mergeCell ref="A86:M86"/>
    <mergeCell ref="A56:M56"/>
    <mergeCell ref="A57:M57"/>
    <mergeCell ref="A77:A79"/>
    <mergeCell ref="B77:B79"/>
    <mergeCell ref="C77:C79"/>
    <mergeCell ref="A80:A82"/>
    <mergeCell ref="B80:B82"/>
    <mergeCell ref="C80:C82"/>
    <mergeCell ref="A31:A33"/>
    <mergeCell ref="B31:B33"/>
    <mergeCell ref="C31:C33"/>
    <mergeCell ref="A34:A36"/>
    <mergeCell ref="B34:B36"/>
    <mergeCell ref="C34:C36"/>
    <mergeCell ref="A37:A39"/>
    <mergeCell ref="B37:B39"/>
    <mergeCell ref="C37:C39"/>
    <mergeCell ref="A19:A21"/>
    <mergeCell ref="B19:B21"/>
    <mergeCell ref="C19:C21"/>
    <mergeCell ref="A22:A24"/>
    <mergeCell ref="B22:B24"/>
    <mergeCell ref="C22:C24"/>
    <mergeCell ref="A25:A27"/>
    <mergeCell ref="B25:B27"/>
    <mergeCell ref="C25:C27"/>
    <mergeCell ref="A125:A127"/>
    <mergeCell ref="B125:B127"/>
    <mergeCell ref="A105:M105"/>
    <mergeCell ref="A92:A94"/>
    <mergeCell ref="B92:B94"/>
    <mergeCell ref="A95:A97"/>
    <mergeCell ref="A109:A111"/>
    <mergeCell ref="B109:B111"/>
    <mergeCell ref="C109:C111"/>
    <mergeCell ref="A112:A114"/>
    <mergeCell ref="B112:B114"/>
    <mergeCell ref="C112:C114"/>
    <mergeCell ref="A115:A117"/>
    <mergeCell ref="B115:B117"/>
    <mergeCell ref="C115:C117"/>
    <mergeCell ref="B118:B120"/>
    <mergeCell ref="C118:C120"/>
    <mergeCell ref="C106:C108"/>
    <mergeCell ref="B95:B97"/>
    <mergeCell ref="C95:C97"/>
    <mergeCell ref="A106:A108"/>
    <mergeCell ref="B122:B124"/>
    <mergeCell ref="A42:M42"/>
    <mergeCell ref="C122:C124"/>
    <mergeCell ref="B43:B45"/>
    <mergeCell ref="C43:C45"/>
    <mergeCell ref="A58:A60"/>
    <mergeCell ref="A67:A69"/>
    <mergeCell ref="B89:B91"/>
    <mergeCell ref="C52:C54"/>
    <mergeCell ref="C64:C66"/>
    <mergeCell ref="A61:A63"/>
    <mergeCell ref="B61:B63"/>
    <mergeCell ref="C61:C63"/>
    <mergeCell ref="A64:A66"/>
    <mergeCell ref="B64:B66"/>
    <mergeCell ref="A55:M55"/>
    <mergeCell ref="A89:A91"/>
    <mergeCell ref="B58:B60"/>
    <mergeCell ref="C58:C60"/>
    <mergeCell ref="A43:A45"/>
    <mergeCell ref="A49:A51"/>
    <mergeCell ref="B49:B51"/>
    <mergeCell ref="C49:C51"/>
    <mergeCell ref="A83:A85"/>
    <mergeCell ref="B83:B85"/>
    <mergeCell ref="A16:A18"/>
    <mergeCell ref="B16:B18"/>
    <mergeCell ref="C16:C18"/>
    <mergeCell ref="A137:B139"/>
    <mergeCell ref="C137:C139"/>
    <mergeCell ref="A98:A100"/>
    <mergeCell ref="B98:B100"/>
    <mergeCell ref="C98:C100"/>
    <mergeCell ref="A101:A103"/>
    <mergeCell ref="B101:B103"/>
    <mergeCell ref="B106:B108"/>
    <mergeCell ref="C101:C103"/>
    <mergeCell ref="A134:A136"/>
    <mergeCell ref="B134:B136"/>
    <mergeCell ref="C134:C136"/>
    <mergeCell ref="A104:M104"/>
    <mergeCell ref="A131:A133"/>
    <mergeCell ref="B131:B133"/>
    <mergeCell ref="C131:C133"/>
    <mergeCell ref="C125:C127"/>
    <mergeCell ref="A118:A120"/>
    <mergeCell ref="A128:A130"/>
    <mergeCell ref="B128:B130"/>
    <mergeCell ref="A122:A124"/>
    <mergeCell ref="A28:A30"/>
    <mergeCell ref="B28:B30"/>
    <mergeCell ref="C28:C30"/>
    <mergeCell ref="C128:C130"/>
    <mergeCell ref="A121:M121"/>
    <mergeCell ref="H1:M1"/>
    <mergeCell ref="H2:M2"/>
    <mergeCell ref="A3:M3"/>
    <mergeCell ref="A5:A7"/>
    <mergeCell ref="B5:B7"/>
    <mergeCell ref="C5:C7"/>
    <mergeCell ref="D5:D7"/>
    <mergeCell ref="E6:E7"/>
    <mergeCell ref="E5:M5"/>
    <mergeCell ref="F6:M6"/>
    <mergeCell ref="A52:A54"/>
    <mergeCell ref="B52:B54"/>
    <mergeCell ref="A9:M9"/>
    <mergeCell ref="A11:M11"/>
    <mergeCell ref="A12:M12"/>
    <mergeCell ref="A10:M10"/>
    <mergeCell ref="A13:A15"/>
    <mergeCell ref="B13:B15"/>
    <mergeCell ref="C13:C15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2023-07-14T05:48:09Z</dcterms:modified>
</cp:coreProperties>
</file>